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7" activeTab="1"/>
  </bookViews>
  <sheets>
    <sheet name="Főösszesítő" sheetId="1" r:id="rId1"/>
    <sheet name="Összesítő építési munkák" sheetId="2" r:id="rId2"/>
    <sheet name="15.Zsaluzás és állványozás" sheetId="3" r:id="rId3"/>
    <sheet name="21.Irtás" sheetId="4" r:id="rId4"/>
    <sheet name="23.Sikalapozás" sheetId="5" r:id="rId5"/>
    <sheet name="31.Helysz beton" sheetId="6" r:id="rId6"/>
    <sheet name="32. Előregy.szerk" sheetId="7" state="hidden" r:id="rId7"/>
    <sheet name="33.Falazás" sheetId="8" state="hidden" r:id="rId8"/>
    <sheet name="32 Előregyártott" sheetId="9" r:id="rId9"/>
    <sheet name="33. Falazás" sheetId="10" r:id="rId10"/>
    <sheet name="35. ács" sheetId="11" r:id="rId11"/>
    <sheet name="36. vakolás" sheetId="12" r:id="rId12"/>
    <sheet name="37. Kémények" sheetId="13" r:id="rId13"/>
    <sheet name="41. tetőfedés" sheetId="14" r:id="rId14"/>
    <sheet name="42.Burkoló" sheetId="15" r:id="rId15"/>
    <sheet name="43. bádogozás" sheetId="16" r:id="rId16"/>
    <sheet name="45 Lakatos" sheetId="17" r:id="rId17"/>
    <sheet name="45.lakatos szerk" sheetId="18" state="hidden" r:id="rId18"/>
    <sheet name="47.Felületképzés" sheetId="19" r:id="rId19"/>
    <sheet name="48.szigetelés" sheetId="20" r:id="rId20"/>
    <sheet name="Nagy tároló előtti térbeton" sheetId="21" state="hidden" r:id="rId21"/>
    <sheet name="Roland" sheetId="22" state="hidden" r:id="rId22"/>
    <sheet name="Topa összesítő" sheetId="23" state="hidden" r:id="rId23"/>
    <sheet name="Topa betonozás" sheetId="24" state="hidden" r:id="rId24"/>
    <sheet name="Egyéb külső" sheetId="25" state="hidden" r:id="rId25"/>
    <sheet name="burkolat mennyiség" sheetId="26" state="hidden" r:id="rId26"/>
  </sheets>
  <definedNames>
    <definedName name="_xlnm.Print_Titles" localSheetId="4">'23.Sikalapozás'!$1:$1</definedName>
    <definedName name="_xlnm.Print_Titles" localSheetId="15">'43. bádogozás'!$1:$1</definedName>
    <definedName name="_xlnm.Print_Titles" localSheetId="23">'Topa betonozás'!$1:$1</definedName>
    <definedName name="_xlnm.Print_Area" localSheetId="11">'36. vakolás'!$A$1:$F$168</definedName>
    <definedName name="_xlnm.Print_Area" localSheetId="15">'43. bádogozás'!$A$1:$F$115</definedName>
    <definedName name="_xlnm.Print_Area" localSheetId="19">'48.szigetelés'!$A$1:$F$278</definedName>
  </definedNames>
  <calcPr fullCalcOnLoad="1"/>
</workbook>
</file>

<file path=xl/sharedStrings.xml><?xml version="1.0" encoding="utf-8"?>
<sst xmlns="http://schemas.openxmlformats.org/spreadsheetml/2006/main" count="3370" uniqueCount="1089">
  <si>
    <t>31. Helyszini beton és vb. munkák</t>
  </si>
  <si>
    <t>37. Égéstermék elvezető berendezések</t>
  </si>
  <si>
    <t>23. Sikalapozás</t>
  </si>
  <si>
    <t>42. Aljzatkészítés, hideg és melegburkolatok készítése</t>
  </si>
  <si>
    <t>47. Felületképzés összesen:</t>
  </si>
  <si>
    <t>MVH kód: 15-012-0012425 </t>
  </si>
  <si>
    <t>Kód: 15-012-006.1</t>
  </si>
  <si>
    <t>Verzió:2008-2</t>
  </si>
  <si>
    <t>Keverékek és ideiglenes segédszerkezetek</t>
  </si>
  <si>
    <t>Zsaluzás és állványozás</t>
  </si>
  <si>
    <t>Könnyű állványszerkezetek</t>
  </si>
  <si>
    <t>Homlokzati csőállvány állítása állványcsőből mint munkaállvány,szintenkénti pallóterítéssel, korláttal, lábdeszkával, kétlábas,0,60-0,90 m padlószélességgel, munkapadló távolság 2,00 m, 2,00 kN/m˛terhelhetőséggel, állványépítés MSZ és alkalmazástechnikai kézikönyv szerint,</t>
  </si>
  <si>
    <t>6,00 m munkapadló magasságig</t>
  </si>
  <si>
    <t>Rezsi óradíj: 2240 Ft/óra</t>
  </si>
  <si>
    <t>Új ár: 1038,2 Ft/m2</t>
  </si>
  <si>
    <t>  Új anyag ár: 187 Ft/m2</t>
  </si>
  <si>
    <t>  Új gépköltség: 0 Ft/m2</t>
  </si>
  <si>
    <t>  </t>
  </si>
  <si>
    <t>Felújítási ár: 1301,2 Ft/m2</t>
  </si>
  <si>
    <t>  Felújítási anyagár: 226 Ft/m2</t>
  </si>
  <si>
    <t>  Felújítási gépköltség: 0 Ft/m2</t>
  </si>
  <si>
    <t>ár</t>
  </si>
  <si>
    <t>me egys</t>
  </si>
  <si>
    <t>nettó ár</t>
  </si>
  <si>
    <t>mennyiség</t>
  </si>
  <si>
    <t>m2</t>
  </si>
  <si>
    <t>MVH kód: 15-017-0013281 </t>
  </si>
  <si>
    <t>Kód: 15-017-004</t>
  </si>
  <si>
    <t>Állványozás kiegészítő tevékenységei</t>
  </si>
  <si>
    <t>Védőpalánk építése zsaluzó deszkából</t>
  </si>
  <si>
    <t>Új ár: 1029,2 Ft/m2</t>
  </si>
  <si>
    <t>  Új anyag ár: 66 Ft/m2</t>
  </si>
  <si>
    <t>  Új gépköltség: 0 Ft/m2</t>
  </si>
  <si>
    <t>Felújítási ár: 1226 Ft/m2</t>
  </si>
  <si>
    <t>  Felújítási anyagár: 106 Ft/m2</t>
  </si>
  <si>
    <t>  Felújítási gépköltség: 0 Ft/m2</t>
  </si>
  <si>
    <t>TÉTEL MEGNEVEZÉSE</t>
  </si>
  <si>
    <t>Járda készítés</t>
  </si>
  <si>
    <t>MVH kód: 31-051-0068201 </t>
  </si>
  <si>
    <t>Kód: 31-051-001.1-0121410</t>
  </si>
  <si>
    <t>Építőmesteri munkák</t>
  </si>
  <si>
    <t>Helyszíni beton és vasbeton munkák</t>
  </si>
  <si>
    <t>Egyéb beton és vasbeton szerkezetek</t>
  </si>
  <si>
    <t>Járdakészítés betonból, 8 cm vastagságig, tükörkiemeléssel,8 cm kavicságyazattal, szegéllyel, zsaluzattal,X0b(H) környezeti osztályú,kissé képlékeny konzisztenciájú betonból,</t>
  </si>
  <si>
    <t>saját levében simítva</t>
  </si>
  <si>
    <t>C16/20 - X0b(H) kissé képlékeny kavicsbeton keverék CEM 42,5 pc. Dçmax = 24 mm, m = 6,8 finomsági modulussal</t>
  </si>
  <si>
    <t>Rezsi óradíj: 2110 Ft/óra</t>
  </si>
  <si>
    <t>Új ár: 3632,1 Ft/m2</t>
  </si>
  <si>
    <t>  Új anyag ár: 1923 Ft/m2</t>
  </si>
  <si>
    <t>Felújítási ár: 3906,4 Ft/m2</t>
  </si>
  <si>
    <t>  Felújítási anyagár: 1923 Ft/m2</t>
  </si>
  <si>
    <t>311,8 m2 betonozás</t>
  </si>
  <si>
    <t>MVH kód: 21-004-0015675 </t>
  </si>
  <si>
    <t>Kód: 21-004-005.1.2.1</t>
  </si>
  <si>
    <t>Alépítményi munkák</t>
  </si>
  <si>
    <t>Irtás, föld- és sziklamunka</t>
  </si>
  <si>
    <t>Alakító földmunka</t>
  </si>
  <si>
    <t>Tükörkészítés tömörítés nélkül,</t>
  </si>
  <si>
    <t>sík felületen</t>
  </si>
  <si>
    <t>kézi erővel</t>
  </si>
  <si>
    <t>talajosztály: V-VI.</t>
  </si>
  <si>
    <t>Rezsi óradíj: 1440 Ft/óra</t>
  </si>
  <si>
    <t>Új ár: 2991,2 Ft/m2</t>
  </si>
  <si>
    <t>  Új anyag ár: 0 Ft/m2</t>
  </si>
  <si>
    <t>  Új gépköltség: 2660 Ft/m2</t>
  </si>
  <si>
    <t>Felújítási ár: 2991,2 Ft/m2</t>
  </si>
  <si>
    <t>  Felújítási anyagár: 0 Ft/m2</t>
  </si>
  <si>
    <t>  Felújítási gépköltség: 2660 Ft/m2</t>
  </si>
  <si>
    <t>MVH kód: 21-004-0015702 </t>
  </si>
  <si>
    <t>Kód: 21-004-006.1</t>
  </si>
  <si>
    <t>Padkarendezésgépi erővel, kiegészítő kézi munkával,I-IV. oszt. talajban,</t>
  </si>
  <si>
    <t>vastagság 10,0 cm-ig</t>
  </si>
  <si>
    <t>Új ár: 240,8 Ft/m2</t>
  </si>
  <si>
    <t>  Új gépköltség: 140 Ft/m2</t>
  </si>
  <si>
    <t>Felújítási ár: 240,8 Ft/m2</t>
  </si>
  <si>
    <t>  Felújítási gépköltség: 140 Ft/m2</t>
  </si>
  <si>
    <t>MVH kód: 21-006-0015882 </t>
  </si>
  <si>
    <t>Kód: 21-006-001.1.3</t>
  </si>
  <si>
    <t>Közlekedési pályák különleges földmunkái</t>
  </si>
  <si>
    <t>Bevágási szelvény bővítése 3,00 m-nél kisebbvastagságban, földkitermeléssel, töltés- vagydepóniaképzéssel, tömörítés nélkül,</t>
  </si>
  <si>
    <t>I-IV. oszt.talajban, gépi erővel,</t>
  </si>
  <si>
    <t>szállítással, 50,1-100,0 m-ig</t>
  </si>
  <si>
    <t>Új ár: 1480 Ft/m3</t>
  </si>
  <si>
    <t>  Új anyag ár: 0 Ft/m3</t>
  </si>
  <si>
    <t>  Új gépköltség: 1480 Ft/m3</t>
  </si>
  <si>
    <t>Felújítási ár: 1480 Ft/m3</t>
  </si>
  <si>
    <t>  Felújítási anyagár: 0 Ft/m3</t>
  </si>
  <si>
    <t>  Felújítási gépköltség: 1480 Ft/m3</t>
  </si>
  <si>
    <t>m3</t>
  </si>
  <si>
    <t>Tömörítés</t>
  </si>
  <si>
    <t>MVH kód: 21-008-0016263 </t>
  </si>
  <si>
    <t>Kód: 21-008-003.1.1</t>
  </si>
  <si>
    <t>Simító hengerlésa földmű (tükör és padka) felületén,</t>
  </si>
  <si>
    <t>gépi erővel,</t>
  </si>
  <si>
    <t>3,0 m szélességig</t>
  </si>
  <si>
    <t>Új ár: 322,3 Ft/m2</t>
  </si>
  <si>
    <t>  Új anyag ár: 2,3 Ft/m2</t>
  </si>
  <si>
    <t>  Új gépköltség: 320 Ft/m2</t>
  </si>
  <si>
    <t>Felújítási ár: 322,3 Ft/m2</t>
  </si>
  <si>
    <t>  Felújítási anyagár: 2,3 Ft/m2</t>
  </si>
  <si>
    <t>  Felújítási gépköltség: 320 Ft/m2</t>
  </si>
  <si>
    <t>MVH kód: 21-011-0016406 </t>
  </si>
  <si>
    <t>Kód: 21-011-001.2.1</t>
  </si>
  <si>
    <t>Kiegészítő tevékenységek</t>
  </si>
  <si>
    <t>Fejtett föld felrakása szállítóeszközre,</t>
  </si>
  <si>
    <t>géppel,</t>
  </si>
  <si>
    <t>talajosztály I-IV.</t>
  </si>
  <si>
    <t>Új ár: 420 Ft/m3</t>
  </si>
  <si>
    <t>  Új gépköltség: 420 Ft/m3</t>
  </si>
  <si>
    <t>Felújítási ár: 420 Ft/m3</t>
  </si>
  <si>
    <t>  Felújítási gépköltség: 420 Ft/m3</t>
  </si>
  <si>
    <t>járda készítés összesen:</t>
  </si>
  <si>
    <t>21. Irtás és földmunka:</t>
  </si>
  <si>
    <t>21. Irtás és földmunka összesen:</t>
  </si>
  <si>
    <t>MVH kód: 64-002-0693671 </t>
  </si>
  <si>
    <t>Kód: 64-002-001.2-0820120</t>
  </si>
  <si>
    <t>Közlekedés építési munkák</t>
  </si>
  <si>
    <t>Beton pályaburkolat készítése</t>
  </si>
  <si>
    <t>Út- és térburkolat</t>
  </si>
  <si>
    <t>Egyrétegű út- és térburkolat készítése14-24 cm vastagsággal, védőbevonatos utókezeléssel,egyenes vagy íves kivitelben, egyoldali eséssel,</t>
  </si>
  <si>
    <t>3,01-5,00 m sávszélesség között</t>
  </si>
  <si>
    <t>Beton pályaburkolat CP 3,5/2,5 jelűpályaburkoló beton (C25)</t>
  </si>
  <si>
    <t>Rezsi óradíj: 1860 Ft/óra</t>
  </si>
  <si>
    <t>Új ár: 36966,4 Ft/m3</t>
  </si>
  <si>
    <t>  Új anyag ár: 29830 Ft/m3</t>
  </si>
  <si>
    <t>  Új gépköltség: 2505 Ft/m3</t>
  </si>
  <si>
    <t>Felújítási ár: 37744,8 Ft/m3</t>
  </si>
  <si>
    <t>  Felújítási anyagár: 29981 Ft/m3</t>
  </si>
  <si>
    <t>  Felújítási gépköltség: 2965 Ft/m3</t>
  </si>
  <si>
    <t>64. Beton pályaburkolat készítése</t>
  </si>
  <si>
    <t>MVH kód: 64-006-0693862 </t>
  </si>
  <si>
    <t>Kód: 64-006-001.1.1</t>
  </si>
  <si>
    <t>Hézagkészítések</t>
  </si>
  <si>
    <t>Vak vagy zsugorodási hézag készítése egyrétegű zú-zottkőbeton burkolatba,</t>
  </si>
  <si>
    <t>a kiöntés alá tömítőzsinór elhelyezésével, kenéssel és hézagkiöntéssel,</t>
  </si>
  <si>
    <t>hézagrés 3-4 mm szélességben, 100 mm mélységig,géppel fűrészelve, 8-10 mmx30 mm rávágással</t>
  </si>
  <si>
    <t>Új ár: 8064 Ft/m</t>
  </si>
  <si>
    <t>  Új anyag ár: 4559 Ft/m</t>
  </si>
  <si>
    <t>  Új gépköltség: 2854 Ft/m</t>
  </si>
  <si>
    <t>Felújítási ár: 8271,6 Ft/m</t>
  </si>
  <si>
    <t>  Felújítási anyagár: 4631 Ft/m</t>
  </si>
  <si>
    <t>  Felújítási gépköltség: 2971 Ft/m</t>
  </si>
  <si>
    <t>m</t>
  </si>
  <si>
    <t>64. Beton pályaburkolat összesen</t>
  </si>
  <si>
    <t>311,8 m2 betonozás összesen:</t>
  </si>
  <si>
    <t>156,7 m2 betonozás</t>
  </si>
  <si>
    <t>156,7 m2 betonozás összesen:</t>
  </si>
  <si>
    <t>115,2 m2 betonozása</t>
  </si>
  <si>
    <t>115,2 m2 betonozás összesen:</t>
  </si>
  <si>
    <t>350 m2 betonozása</t>
  </si>
  <si>
    <t>350 m2 betonozás összesen:</t>
  </si>
  <si>
    <t>109 m2 betonozása</t>
  </si>
  <si>
    <t>109 m2 betonozás összesen:</t>
  </si>
  <si>
    <t>153 m2 betonozása</t>
  </si>
  <si>
    <t>153 m2 betonozás összesen:</t>
  </si>
  <si>
    <t>339 m2 betonozása</t>
  </si>
  <si>
    <t>339 m2 betonozás összesen:</t>
  </si>
  <si>
    <t>55,8m2 betonozása</t>
  </si>
  <si>
    <t>55,8 m2 betonozás összesen:</t>
  </si>
  <si>
    <t>Lóistálló előtti térkövezés</t>
  </si>
  <si>
    <t>62. Kőburkolat készítése</t>
  </si>
  <si>
    <t>Kőburkolat készítése</t>
  </si>
  <si>
    <t>MVH kód: 62-003-0678475 </t>
  </si>
  <si>
    <t>Kód: 62-003-005-0611061</t>
  </si>
  <si>
    <t>Burkolatok</t>
  </si>
  <si>
    <t>K' Tétel</t>
  </si>
  <si>
    <t>burkolókő 20x10x8 cm, szürke</t>
  </si>
  <si>
    <t>Térburkolat készítése, zúzalék ágyazatra,burkolólappal,20x10x8 cm-es</t>
  </si>
  <si>
    <t>100 cm hosszú elemekből, kerti szegéllyel</t>
  </si>
  <si>
    <t>Járda</t>
  </si>
  <si>
    <t>311,8 m2 es</t>
  </si>
  <si>
    <t>156,7 m2 es</t>
  </si>
  <si>
    <t>115,2 m2 es</t>
  </si>
  <si>
    <t>350 m2 es</t>
  </si>
  <si>
    <t>109 m2 es</t>
  </si>
  <si>
    <t>153 m2 es</t>
  </si>
  <si>
    <t>339 m2 es</t>
  </si>
  <si>
    <t>55,8 m2 es</t>
  </si>
  <si>
    <t>térkövezés lóistálló</t>
  </si>
  <si>
    <t>Topa</t>
  </si>
  <si>
    <t>MVH</t>
  </si>
  <si>
    <t>MVH kód: 21-008-0016210 </t>
  </si>
  <si>
    <t>Kód: 21-008-002.1.3</t>
  </si>
  <si>
    <t>Tömörítés bármely tömörítési osztálybangépi erővel,</t>
  </si>
  <si>
    <t>nagy felületen,</t>
  </si>
  <si>
    <t>tömörségi fok: 95%</t>
  </si>
  <si>
    <t>Új ár: 595 Ft/m3</t>
  </si>
  <si>
    <t>  Új anyag ár: 9 Ft/m3</t>
  </si>
  <si>
    <t>  Új gépköltség: 586 Ft/m3</t>
  </si>
  <si>
    <t>Felújítási ár: 595 Ft/m3</t>
  </si>
  <si>
    <t>  Felújítási anyagár: 9 Ft/m3</t>
  </si>
  <si>
    <t>  Felújítási gépköltség: 586 Ft/m3</t>
  </si>
  <si>
    <t xml:space="preserve">RIGIPS  falburkolat  3.20.05a /3-6/, /6-9/, /9-12/ cm állítható hevederre szerelve, RB 12,5, RF 12,5, RBI 12,5, RF 15 mm vastag lapokból 3.20.05a /3-6/ cm állítható hevederre szerelt RB 12,5 mm-es RIGIPS lap </t>
  </si>
  <si>
    <t>33. Falazás és egyéb köműves munkák</t>
  </si>
  <si>
    <t xml:space="preserve">Műanyag-diszperziós festés, gletteléssel gipszkarton felületen két rétegben, fehér vagy színes festékkel, sima felületen Lucite beltéri falfesték, színes </t>
  </si>
  <si>
    <r>
      <rPr>
        <b/>
        <sz val="11"/>
        <color indexed="8"/>
        <rFont val="Calibri"/>
        <family val="2"/>
      </rPr>
      <t>K téte</t>
    </r>
    <r>
      <rPr>
        <sz val="11"/>
        <color theme="1"/>
        <rFont val="Calibri"/>
        <family val="2"/>
      </rPr>
      <t>l -47-01-137-0148011</t>
    </r>
  </si>
  <si>
    <t>47. Felületképzés</t>
  </si>
  <si>
    <t>33. Munkanem összesen:</t>
  </si>
  <si>
    <t>47. Munkanem összesen:</t>
  </si>
  <si>
    <t>kis tároló</t>
  </si>
  <si>
    <t>48. Szigetelés</t>
  </si>
  <si>
    <t>nagy tároló</t>
  </si>
  <si>
    <t>48. Munkanem összesen:</t>
  </si>
  <si>
    <t>15. Zsaluzás állványozás</t>
  </si>
  <si>
    <t>1.</t>
  </si>
  <si>
    <t>2.</t>
  </si>
  <si>
    <t>15. Munkanem összesen:</t>
  </si>
  <si>
    <t>Mind összesen:</t>
  </si>
  <si>
    <t>még elszámolható</t>
  </si>
  <si>
    <t>Roland eredeti</t>
  </si>
  <si>
    <t>külünbség még kell:</t>
  </si>
  <si>
    <t>MVH kód: 33-091-0095680 </t>
  </si>
  <si>
    <t>Kód: 33-091-008.1.1-2110002</t>
  </si>
  <si>
    <t>Falazás és egyéb kőműves munkák</t>
  </si>
  <si>
    <t>Javítások, pótlások</t>
  </si>
  <si>
    <t>Teherhordó és kitöltő falazat,égetett agyag-kerámia termékekből,kifalazások</t>
  </si>
  <si>
    <t>egymás mellé helyezett kiváltó acélgerendákközeinek kifalazása,</t>
  </si>
  <si>
    <t>kisméretű téglával</t>
  </si>
  <si>
    <t>Kisméretű tömör tégla 250x120x65 mm I.o.M 1 (Hf10-mc) falazó, cementes mészhabarcs</t>
  </si>
  <si>
    <t>Rezsi óradíj: 1760 Ft/óra</t>
  </si>
  <si>
    <t>Új ár: 0 Ft/m</t>
  </si>
  <si>
    <t>  Új anyag ár: 0 Ft/m</t>
  </si>
  <si>
    <t>  Új gépköltség: 0 Ft/m</t>
  </si>
  <si>
    <t>Felújítási ár: 2032,8 Ft/m</t>
  </si>
  <si>
    <t>  Felújítási anyagár: 396 Ft/m</t>
  </si>
  <si>
    <t>  Felújítási gépköltség: 0 Ft/m</t>
  </si>
  <si>
    <t>MVH kód: 48-010-0577001 </t>
  </si>
  <si>
    <t>Kód: 48-010-001.1.1.2-0113305</t>
  </si>
  <si>
    <t>Szakipari munkák</t>
  </si>
  <si>
    <t>Szigetelés</t>
  </si>
  <si>
    <t>Homlokzati hőszigetelőrendszerek</t>
  </si>
  <si>
    <t>Homlokzati hőszigetelés, üvegszövetháló-erősítéssel,(mechanikai rögzítés, felületi zárás valamint kiegészítő profilokkülön tételben szerepelnek),</t>
  </si>
  <si>
    <t>egyenes él-képzésű, normál homlokzati EPS hőszigetelő lapokkal,</t>
  </si>
  <si>
    <t>ragasztópaszta + cementből képzett ragasztóba,</t>
  </si>
  <si>
    <t>tagolt sík, függőleges falon</t>
  </si>
  <si>
    <t>AUSTROTHERM AT H-80 hőszigetelő lemez, vastagság: 50 mm, hővezetési ellenállás: RçD = 1,25 m˛K/W</t>
  </si>
  <si>
    <t>Rezsi óradíj: 2510 Ft/óra</t>
  </si>
  <si>
    <t>Új ár: 6469,3 Ft/m2</t>
  </si>
  <si>
    <t>  Új anyag ár: 2378 Ft/m2</t>
  </si>
  <si>
    <t>Felújítási ár: 6753,4 Ft/m2</t>
  </si>
  <si>
    <t>  Felújítási anyagár: 2386 Ft/m2</t>
  </si>
  <si>
    <t>nagy</t>
  </si>
  <si>
    <t>kis</t>
  </si>
  <si>
    <t>41. Tetőfedés</t>
  </si>
  <si>
    <t>39. Szárazépítés</t>
  </si>
  <si>
    <t>MVH kód: 39-001-0160804 </t>
  </si>
  <si>
    <t>Kód: 39-001-081.1.1-0120032</t>
  </si>
  <si>
    <t>Szárazépítés</t>
  </si>
  <si>
    <t>"K" tétel</t>
  </si>
  <si>
    <t>39. Szárazépítés összesen:</t>
  </si>
  <si>
    <t>43. Bádogozás</t>
  </si>
  <si>
    <t>Munkanem</t>
  </si>
  <si>
    <t>nettó összeg</t>
  </si>
  <si>
    <t>21. Irtás, föld és sziklamunka</t>
  </si>
  <si>
    <t>33. Falazás és egyéb kőmüves munkák</t>
  </si>
  <si>
    <t>45. Lakatos szerkezetek elhelyezése</t>
  </si>
  <si>
    <t>47. Felületképzés(festés,mázolás)</t>
  </si>
  <si>
    <t>33. Falazás</t>
  </si>
  <si>
    <t>MVH kód: 63-005-0693313 </t>
  </si>
  <si>
    <t>Kód: 63-005-003.7-0750580</t>
  </si>
  <si>
    <t>Bitumenes alap és makadámburkolat készítése</t>
  </si>
  <si>
    <t>Bitumenes burkolatok</t>
  </si>
  <si>
    <t>Hengerelt aszfalt kopóréteg készítése,az alatta lévő réteg felületének előzetesletakarításával és bitumenes permetezéssel,</t>
  </si>
  <si>
    <t>vékony rétegben teríthető ZMA-12 jelűkeverékekkel, 3,0-5,0 cm vastagság között</t>
  </si>
  <si>
    <t>ZMA-12 jelű asztfaltkeverék zúzottkővel,modifikált bitumennel</t>
  </si>
  <si>
    <t>Új ár: 90147,8 Ft/m3</t>
  </si>
  <si>
    <t>  Új anyag ár: 81447 Ft/m3</t>
  </si>
  <si>
    <t>  Új gépköltség: 7250 Ft/m3</t>
  </si>
  <si>
    <t>Felújítási ár: 92958,2 Ft/m3</t>
  </si>
  <si>
    <t>  Felújítási anyagár: 83023 Ft/m3</t>
  </si>
  <si>
    <t>  Felújítási gépköltség: 8410 Ft/m3</t>
  </si>
  <si>
    <t>63. Bitumenes alap és makadámburkolat készítése</t>
  </si>
  <si>
    <t>MVH kód: 62-003-0678933 </t>
  </si>
  <si>
    <t>Kód: 62-003-008.1-0613886</t>
  </si>
  <si>
    <t>Tér- vagy járdaburkolat készítése, betonburkolókőből soros, halszálka, parketta vagykazettás kötésben, homokágyazatba fektetve,</t>
  </si>
  <si>
    <t>20x10x4, 10x20x6, 10x20x8 cm-es méretű idomkővel</t>
  </si>
  <si>
    <t>LEIER Piazza 10x20x8 cm, szürke</t>
  </si>
  <si>
    <t>Rezsi óradíj: 2020 Ft/óra</t>
  </si>
  <si>
    <t>Új ár: 4558,8 Ft/m2</t>
  </si>
  <si>
    <t>  Új anyag ár: 2861 Ft/m2</t>
  </si>
  <si>
    <t>  Új gépköltség: 405 Ft/m2</t>
  </si>
  <si>
    <t>Felújítási ár: 4675,4 Ft/m2</t>
  </si>
  <si>
    <t>  Felújítási anyagár: 2917 Ft/m2</t>
  </si>
  <si>
    <t>  Felújítási gépköltség: 405 Ft/m2</t>
  </si>
  <si>
    <t>Lóistálló és egyéb  térkövezés</t>
  </si>
  <si>
    <t>243,2 m2 betonozás</t>
  </si>
  <si>
    <t>63. Bitumenes alap és makadámburkolat készítése összesen:</t>
  </si>
  <si>
    <t>62. Kőburkolat készítése:</t>
  </si>
  <si>
    <t>62. Kőburkolat készítése összesen:</t>
  </si>
  <si>
    <t>egyéb munka összesen:</t>
  </si>
  <si>
    <t>243,2 m2 betonozás összesen:</t>
  </si>
  <si>
    <t>Nagy tároló előtti betonozás</t>
  </si>
  <si>
    <t>db</t>
  </si>
  <si>
    <t>Felület összesítő:</t>
  </si>
  <si>
    <t>me.e.</t>
  </si>
  <si>
    <t>Nagy épület:</t>
  </si>
  <si>
    <t>Kis tároló:</t>
  </si>
  <si>
    <t>Viacolor burkolat:</t>
  </si>
  <si>
    <t>Lóistálló Viacolor burkolat:</t>
  </si>
  <si>
    <t>Nagy épület melletti burkolat:</t>
  </si>
  <si>
    <t>összesen:</t>
  </si>
  <si>
    <t>Magtár melletti bevezető út:</t>
  </si>
  <si>
    <t>Összes beton burkolat:</t>
  </si>
  <si>
    <t>Burkolatok összesen:</t>
  </si>
  <si>
    <t>Nettó összeg:</t>
  </si>
  <si>
    <t>Bruttó összeg:</t>
  </si>
  <si>
    <t>23. Sikalapozás:</t>
  </si>
  <si>
    <t>33. Falazás és egyéb kőmüves munkák összesen:</t>
  </si>
  <si>
    <t>Áfa 27 %</t>
  </si>
  <si>
    <t>45. Lakatos szerkezetek</t>
  </si>
  <si>
    <t>45. Lakatos szerkezetek összesen:</t>
  </si>
  <si>
    <t>32. Előregyártott szerkezetek</t>
  </si>
  <si>
    <t>32. Előregyártott szerkezetek összesen:</t>
  </si>
  <si>
    <t>23. Sikalapozás összesen:</t>
  </si>
  <si>
    <t>35. Ács munka</t>
  </si>
  <si>
    <t>35. Ács munka összesen:</t>
  </si>
  <si>
    <t>15. Zsaluzás és állványozás</t>
  </si>
  <si>
    <t>37. Égéstermék elvezető berendezések összesen:</t>
  </si>
  <si>
    <t>42. Aljzatkészítés, hideg és melegburkolatok készítése összesen:</t>
  </si>
  <si>
    <t>15. Zsaluzás és állványozás összesen:</t>
  </si>
  <si>
    <t>31. Helyszini beton és vasbeton munkák</t>
  </si>
  <si>
    <t>31. Helyszini beton és vasbeton munkák összesen:</t>
  </si>
  <si>
    <t>48. Szigetelések</t>
  </si>
  <si>
    <t>36. Vakolás és rabicolás</t>
  </si>
  <si>
    <t>41. Tetőfedések</t>
  </si>
  <si>
    <t>41. Tetőfedések összesen:</t>
  </si>
  <si>
    <t>43. Bádogos munka</t>
  </si>
  <si>
    <t>43. Bádogos munka összesen:</t>
  </si>
  <si>
    <t>48. Szigetelések összesen:</t>
  </si>
  <si>
    <t>…………………….</t>
  </si>
  <si>
    <t>aláírás</t>
  </si>
  <si>
    <t xml:space="preserve">                                       </t>
  </si>
  <si>
    <t>Költségvetési főösszesítő</t>
  </si>
  <si>
    <t>Megnevezés</t>
  </si>
  <si>
    <t>Vállalási ár</t>
  </si>
  <si>
    <t>1. Építmény közvetlen költsége</t>
  </si>
  <si>
    <t>1.1 Közvetlen önköltség összesen</t>
  </si>
  <si>
    <t>2.1 ÁFA vetítési alap</t>
  </si>
  <si>
    <t>2.2 Áfa</t>
  </si>
  <si>
    <t>3.  A munka ára</t>
  </si>
  <si>
    <t>……………………..……..</t>
  </si>
  <si>
    <t>Aláírás</t>
  </si>
  <si>
    <t>1./ Építési munkák</t>
  </si>
  <si>
    <t xml:space="preserve">KÖLTSÉGVETÉSI ÖSSZESÍTŐ </t>
  </si>
  <si>
    <t>36. Vakolás és rabicolás összesen:</t>
  </si>
  <si>
    <t xml:space="preserve">MVH kód: 35-000-0108132 </t>
  </si>
  <si>
    <t>Kód: 35-000-002.1</t>
  </si>
  <si>
    <t>Verzió:2016-1</t>
  </si>
  <si>
    <t>Ácsmunka</t>
  </si>
  <si>
    <t>Bontási munkák</t>
  </si>
  <si>
    <t>Tetőlécezés bontása bármely</t>
  </si>
  <si>
    <t>egyszeres hornyolt cserépfedés alatt</t>
  </si>
  <si>
    <t>Referencia ár: 304,15 Ft/m2</t>
  </si>
  <si>
    <t>   Anyag ár: 0 Ft/m2</t>
  </si>
  <si>
    <t>   Gépköltség: 0 Ft/m2</t>
  </si>
  <si>
    <t>   Rezsióradíj: 2765 Ft/óra</t>
  </si>
  <si>
    <t xml:space="preserve">MVH kód: 35-000-0108161 </t>
  </si>
  <si>
    <t>Kód: 35-000-004</t>
  </si>
  <si>
    <t>Tetődeszkázat bontása</t>
  </si>
  <si>
    <t>Referencia ár: 580,65 Ft/m2</t>
  </si>
  <si>
    <t xml:space="preserve">MVH kód: 35-002-1673806 </t>
  </si>
  <si>
    <t>Kód: 35-002-001-0113021</t>
  </si>
  <si>
    <t>Tetőfólia- és alátétlemez-terítés</t>
  </si>
  <si>
    <t>Fóliaterítés és -felerősítés 10 cm-es átfedéssel</t>
  </si>
  <si>
    <t>MASTERPLAST Isoflex Classic PP szövet alapú tetőfólia magas szakítószilárdsággal mérsékelten hővisszaverő felülettel, W1, cikkszám: 0205-00015000</t>
  </si>
  <si>
    <t>Referencia ár: 376,2 Ft/m2</t>
  </si>
  <si>
    <t>   Anyag ár: 155 Ft/m2</t>
  </si>
  <si>
    <t>3.</t>
  </si>
  <si>
    <t>4.</t>
  </si>
  <si>
    <t xml:space="preserve">MVH kód: 35-003-0108721 </t>
  </si>
  <si>
    <t>Kód: 35-003-001.1-0410024</t>
  </si>
  <si>
    <t>Tetőlécezések, szelemenek</t>
  </si>
  <si>
    <t>Tetőlécezés</t>
  </si>
  <si>
    <t>hornyolt cserépfedés alá</t>
  </si>
  <si>
    <t>Fenyő tetőléc 3-6,5 m 25x50 mm</t>
  </si>
  <si>
    <t>Referencia ár: 919,65 Ft/m2</t>
  </si>
  <si>
    <t>   Anyag ár: 339 Ft/m2</t>
  </si>
  <si>
    <t>5.</t>
  </si>
  <si>
    <t xml:space="preserve">MVH kód: 35-003-0108830 </t>
  </si>
  <si>
    <t>Kód: 35-003-001.6</t>
  </si>
  <si>
    <t>tetőfelület ellenlécezésének elkészítése</t>
  </si>
  <si>
    <t>Referencia ár: 345,2 Ft/m</t>
  </si>
  <si>
    <t>   Anyag ár: 124 Ft/m</t>
  </si>
  <si>
    <t>   Gépköltség: 0 Ft/m</t>
  </si>
  <si>
    <t xml:space="preserve">MVH kód: 35-003-0108934 </t>
  </si>
  <si>
    <t>Kód: 35-003-003-0410051</t>
  </si>
  <si>
    <t>Gerincléc elhelyezése gerincléctartóra,taréjgerinc- és élgerincképzésnél</t>
  </si>
  <si>
    <t>Tetőléc 2-6.5 m hosszú 30/32x48/50 mm</t>
  </si>
  <si>
    <t>Referencia ár: 1069,25 Ft/m</t>
  </si>
  <si>
    <t>   Anyag ár: 378 Ft/m</t>
  </si>
  <si>
    <t>6.</t>
  </si>
  <si>
    <t>7.</t>
  </si>
  <si>
    <t xml:space="preserve">MVH kód: 35-004-0108960 </t>
  </si>
  <si>
    <t>Kód: 35-004-001.3</t>
  </si>
  <si>
    <t>Deszkázások</t>
  </si>
  <si>
    <t>Deszkázás</t>
  </si>
  <si>
    <t>ereszdeszkázás gyalult, hornyolt deszkával, hajópadlóval</t>
  </si>
  <si>
    <t>Referencia ár: 4349,1 Ft/m2</t>
  </si>
  <si>
    <t>   Anyag ár: 2856 Ft/m2</t>
  </si>
  <si>
    <t>8.</t>
  </si>
  <si>
    <t xml:space="preserve">MVH kód: 35-004-0108972 </t>
  </si>
  <si>
    <t>Kód: 35-004-001.4</t>
  </si>
  <si>
    <t>homlokdeszka léctagozattal, gyalulva, 30 cm szélességig</t>
  </si>
  <si>
    <t>Referencia ár: 2226,95 Ft/m</t>
  </si>
  <si>
    <t>   Anyag ár: 485 Ft/m</t>
  </si>
  <si>
    <t>9.</t>
  </si>
  <si>
    <t xml:space="preserve">MVH kód: 35-011-1534402 </t>
  </si>
  <si>
    <t>Kód: 35-011-001.3.2-0211271</t>
  </si>
  <si>
    <t>Faanyag gomba és rovar kártevők elleni védelme</t>
  </si>
  <si>
    <t>Faanyag gomba és rovarkártevő elleni</t>
  </si>
  <si>
    <t>megelőző, egyidejűleg égéskésleltető védelme</t>
  </si>
  <si>
    <t>merítéses, bemártásos, fürösztéses technológiával felhordott anyaggal</t>
  </si>
  <si>
    <t>KEMIKÁL TETOL FB égéskésleltető, gomba- és rovarkárosítás elleni, faanyagvédőszer</t>
  </si>
  <si>
    <t>Referencia ár: 961,05 Ft/m2</t>
  </si>
  <si>
    <t>   Anyag ár: 491 Ft/m2</t>
  </si>
  <si>
    <t xml:space="preserve">MVH kód: 43-000-0330732 </t>
  </si>
  <si>
    <t>Kód: 43-000-001</t>
  </si>
  <si>
    <t>Bádogozás</t>
  </si>
  <si>
    <t>Függőereszcsatorna bontása,50 cm kiterített szélességig</t>
  </si>
  <si>
    <t>Referencia ár: 589,2 Ft/m</t>
  </si>
  <si>
    <t>   Anyag ár: 0 Ft/m</t>
  </si>
  <si>
    <t>   Rezsióradíj: 2455 Ft/óra</t>
  </si>
  <si>
    <t xml:space="preserve">MVH kód: 43-000-0330773 </t>
  </si>
  <si>
    <t>Kód: 43-000-005</t>
  </si>
  <si>
    <t>Lefolyó csatorna bontása50 cm kiterített szélességig</t>
  </si>
  <si>
    <t xml:space="preserve">MVH kód: 43-000-0330790 </t>
  </si>
  <si>
    <t>Kód: 43-000-007</t>
  </si>
  <si>
    <t>Szegélyek, párkány könyöklő bontása,100 cm kiterített szélességig</t>
  </si>
  <si>
    <t>Referencia ár: 1202,95 Ft/m</t>
  </si>
  <si>
    <t xml:space="preserve">MVH kód: 43-002-0334520 </t>
  </si>
  <si>
    <t>Kód: 43-002-001.7-0140002</t>
  </si>
  <si>
    <t>Csatornák</t>
  </si>
  <si>
    <t>Függőereszcsatorna szerelése, félkörszelvényű,bármilyen kiterített szélességben,</t>
  </si>
  <si>
    <t>horganyzott acéllemezből</t>
  </si>
  <si>
    <t>Függőereszcsatorna Ha 0,55, félkör szelvényű, Ksz: 33 cm</t>
  </si>
  <si>
    <t>Referencia ár: 1676,25 Ft/m</t>
  </si>
  <si>
    <t>   Anyag ár: 817 Ft/m</t>
  </si>
  <si>
    <t xml:space="preserve">MVH kód: 43-002-0336021 </t>
  </si>
  <si>
    <t>Kód: 43-002-011.6-0140602</t>
  </si>
  <si>
    <t>Lefolyócső szerelése kör keresztmetszettel,bármilyen kiterített szélességgel,</t>
  </si>
  <si>
    <t>Horganyzott lefolyócső Ha 0,55, körszelvényű, Ksz: 33 cm</t>
  </si>
  <si>
    <t>Referencia ár: 2097,95 Ft/m</t>
  </si>
  <si>
    <t>   Anyag ár: 895 Ft/m</t>
  </si>
  <si>
    <t xml:space="preserve">MVH kód: 43-003-0339650 </t>
  </si>
  <si>
    <t>Kód: 43-003-002.3.1-0993032</t>
  </si>
  <si>
    <t>Szegélyek és hajlatok</t>
  </si>
  <si>
    <t>Oromszegély szerelése,</t>
  </si>
  <si>
    <t>horganyzott acéllemezből,</t>
  </si>
  <si>
    <t>33 cm kiterített szélességig</t>
  </si>
  <si>
    <t>Oromszegély LINDAB FOP tűzihorganyzott/Z 275, 0,6 mm vtg., Ksz: 33 cm</t>
  </si>
  <si>
    <t>Referencia ár: 2288,35 Ft/m</t>
  </si>
  <si>
    <t>   Anyag ár: 1380 Ft/m</t>
  </si>
  <si>
    <t>Kód: 43-003-005.1.3.1-0993032</t>
  </si>
  <si>
    <t>Kéményszegély szerelése</t>
  </si>
  <si>
    <t>keményhéjalású tetőhöz,</t>
  </si>
  <si>
    <t>Kéményszegély LINDAB FOP tűzihorganyzott/Z 275, 0,6 mm vtg., Ksz: 33 cm</t>
  </si>
  <si>
    <t>Referencia ár: 4621 Ft/m</t>
  </si>
  <si>
    <t>   Anyag ár: 1675 Ft/m</t>
  </si>
  <si>
    <t xml:space="preserve">MVH kód: 41-000-0197712 </t>
  </si>
  <si>
    <t>Kód: 41-000-004</t>
  </si>
  <si>
    <t>Tetőfedés</t>
  </si>
  <si>
    <t>Bontások</t>
  </si>
  <si>
    <t>Cserépfedés bontása (bármely rendszerű)</t>
  </si>
  <si>
    <t>Referencia ár: 829,5 Ft/m2</t>
  </si>
  <si>
    <t xml:space="preserve">MVH kód: 41-003-0200471 </t>
  </si>
  <si>
    <t>Kód: 41-003-021.1.3-0115161</t>
  </si>
  <si>
    <t>Égetett agyag anyagú cserépfedések</t>
  </si>
  <si>
    <t>Egyszeres fedés húzott, hornyolt tetőcserepekkel,</t>
  </si>
  <si>
    <t>rögzítés nélkül,</t>
  </si>
  <si>
    <t>36-40° tetőhajlásszög között</t>
  </si>
  <si>
    <t>TONDACH Hornyolt ívesvágású kerámia alapcserép, 21x40 cm, natúr</t>
  </si>
  <si>
    <t>Referencia ár: 4062,3 Ft/m2</t>
  </si>
  <si>
    <t>   Anyag ár: 3454 Ft/m2</t>
  </si>
  <si>
    <t xml:space="preserve">MVH kód: 41-003-0201115 </t>
  </si>
  <si>
    <t>Kód: 41-003-029.21-0115163</t>
  </si>
  <si>
    <t>Egyszeres húzott, hornyolt tetőcserép fedésnél,</t>
  </si>
  <si>
    <t>szellőzőcserép elhelyezése</t>
  </si>
  <si>
    <t>TONDACH Hornyolt ívesvágású kerámia szellőzőcserép, 21x40 cm, natúr</t>
  </si>
  <si>
    <t>Referencia ár: 1023,9 Ft/db</t>
  </si>
  <si>
    <t>   Anyag ár: 858 Ft/db</t>
  </si>
  <si>
    <t>   Gépköltség: 0 Ft/db</t>
  </si>
  <si>
    <t xml:space="preserve">MVH kód: 41-003-0201185 </t>
  </si>
  <si>
    <t>Kód: 41-003-029.22-0194061</t>
  </si>
  <si>
    <t>szellőzőelem vagy szellőzőszalag elhelyezése eresznél</t>
  </si>
  <si>
    <t>TONDACH műanyag szellőzőszalag 100 mm</t>
  </si>
  <si>
    <t>Referencia ár: 352,6 Ft/m</t>
  </si>
  <si>
    <t>   Anyag ár: 242 Ft/m</t>
  </si>
  <si>
    <t xml:space="preserve">MVH kód: 41-003-0201200 </t>
  </si>
  <si>
    <t>Kód: 41-003-029.22-0194063</t>
  </si>
  <si>
    <t>TONDACH fésűs eresz szellőzőelem, fekete</t>
  </si>
  <si>
    <t>Referencia ár: 938,6 Ft/m</t>
  </si>
  <si>
    <t>   Anyag ár: 828 Ft/m</t>
  </si>
  <si>
    <t xml:space="preserve">MVH kód: 41-003-0201282 </t>
  </si>
  <si>
    <t>Kód: 41-003-029.3-0115318</t>
  </si>
  <si>
    <t>taréjgerinc készítése kúpcseréppel, kúpcseréprögzítővel,gerincszellőző-szalaggal vagy fésűs gerincelemmel</t>
  </si>
  <si>
    <t>TONDACH Sajtolt sima gerinccserép, kerámia, 41x25/21,5 cm, natúr</t>
  </si>
  <si>
    <t>Referencia ár: 5199,05 Ft/m</t>
  </si>
  <si>
    <t>   Anyag ár: 3623 Ft/m</t>
  </si>
  <si>
    <t xml:space="preserve">MVH kód: 41-003-0201374 </t>
  </si>
  <si>
    <t>Kód: 41-003-029.31-0194019</t>
  </si>
  <si>
    <t>hófogó- és biztonsági rendszer kiegészítők elhelyezése tetőfelületen</t>
  </si>
  <si>
    <t>TONDACH fém hófogó hornyolt tetőcseréphez C 380</t>
  </si>
  <si>
    <t>Referencia ár: 503,55 Ft/db</t>
  </si>
  <si>
    <t>   Anyag ár: 310 Ft/db</t>
  </si>
  <si>
    <t xml:space="preserve">MVH kód: 36-005-0120355 </t>
  </si>
  <si>
    <t>Kód: 36-005-021.2.4.2-0415293</t>
  </si>
  <si>
    <t>Vakolás és rabicolás</t>
  </si>
  <si>
    <t>Homlokzatvakolatok, előkevert gyári szárazhabarcsból</t>
  </si>
  <si>
    <t>Vékonyvakolatok, színvakolatok felhordásaalapozott, előkészített felületre,</t>
  </si>
  <si>
    <t>vödrös kiszerelésű anyagból,</t>
  </si>
  <si>
    <t>szilikát vékonyvakolat készítése, egy rétegben,</t>
  </si>
  <si>
    <t>1,5-2,5 mm-es szemcsemérettel</t>
  </si>
  <si>
    <t>Baumit Szilikát Vakolat, dörzsölt 2 mm, III. színcsoport</t>
  </si>
  <si>
    <t>Referencia ár: 2836,4 Ft/m2</t>
  </si>
  <si>
    <t>   Anyag ár: 2126 Ft/m2</t>
  </si>
  <si>
    <t>   Rezsióradíj: 2220 Ft/óra</t>
  </si>
  <si>
    <t>Előkészítő munkák, alapozók, előfröcskölők, gúzrétegek, külső-belső vakolatokhoz</t>
  </si>
  <si>
    <t xml:space="preserve">MVH kód: 36-002-0112112 </t>
  </si>
  <si>
    <t>Kód: 36-002-003-0415916</t>
  </si>
  <si>
    <t>Mélyalapozók, vakolatszilárdítók felhordása, kézi erővel</t>
  </si>
  <si>
    <t>Baumit Mélyalapozó Cikkszám: 953208</t>
  </si>
  <si>
    <t>Referencia ár: 681 Ft/m2</t>
  </si>
  <si>
    <t>   Anyag ár: 459 Ft/m2</t>
  </si>
  <si>
    <t xml:space="preserve">MVH kód: 36-007-0123293 </t>
  </si>
  <si>
    <t>Kód: 36-007-009.2-0415421</t>
  </si>
  <si>
    <t>Lábazati vakolatok</t>
  </si>
  <si>
    <t>Lábazati vakolatok;</t>
  </si>
  <si>
    <t>díszítő és lábazati műgyantás kötőanyagú vakolatréteg felhordása,kézi erővel, vödrös kiszerelésű anyagból</t>
  </si>
  <si>
    <t>Baumit Mozaik Vakolat 2 mm-es szemcseméret, 24 féle szín, Cikkszám: 255201</t>
  </si>
  <si>
    <t>Referencia ár: 4486,2 Ft/m2</t>
  </si>
  <si>
    <t>   Anyag ár: 3465 Ft/m2</t>
  </si>
  <si>
    <t>Hagyományos vakolatok</t>
  </si>
  <si>
    <t xml:space="preserve">MVH kód: 36-001-0111873 </t>
  </si>
  <si>
    <t>Kód: 36-001-032.2</t>
  </si>
  <si>
    <t>Lábazati cementvakolat készítése</t>
  </si>
  <si>
    <t>2 cm vastagságban, fasimítóval simítva</t>
  </si>
  <si>
    <t>Referencia ár: 4953,6 Ft/m2</t>
  </si>
  <si>
    <t>   Anyag ár: 447 Ft/m2</t>
  </si>
  <si>
    <t xml:space="preserve">MVH kód: 36-051-2395912 </t>
  </si>
  <si>
    <t>Kód: 36-051-006.2.1-0149064</t>
  </si>
  <si>
    <t>Vakolóprofil rendszerek</t>
  </si>
  <si>
    <t>Kültéri vakolóprofilok elhelyezése,</t>
  </si>
  <si>
    <t>utólagos (táblás) hőszigetelő rendszerhez (EPS),</t>
  </si>
  <si>
    <t>polisztirol,PVC,alumínium,rozsdam.acél,horg.acél,üvegszövet, 30 - 160 mm hőszigeteléshez,pozitív sarkokra</t>
  </si>
  <si>
    <t>MASTERPLAST Thermomaster PVC élvédő 10+10 cm üvegszövet hálóval, Cikkszám: 0107-10100000</t>
  </si>
  <si>
    <t>Referencia ár: 484 Ft/m</t>
  </si>
  <si>
    <t>   Anyag ár: 151 Ft/m</t>
  </si>
  <si>
    <t xml:space="preserve">MVH kód: 36-090-0129964 </t>
  </si>
  <si>
    <t>Kód: 36-090-001.1.1-0550040</t>
  </si>
  <si>
    <t>Javítási és pótlási munkák</t>
  </si>
  <si>
    <t>Vakolatjavítás</t>
  </si>
  <si>
    <t>oldalfalon, tégla-, beton-, kőfelületen vagy építőlemezen,a meglazult, sérült vakolat előzetes leverésével,</t>
  </si>
  <si>
    <t>hiánypótlás 5% alatt</t>
  </si>
  <si>
    <t>Hvb8-mc, beltéri, vakoló cementes mészhabarcs mészpéppel</t>
  </si>
  <si>
    <t>Referencia ár: 4002,8 Ft/m2</t>
  </si>
  <si>
    <t>   Anyag ár: 251 Ft/m2</t>
  </si>
  <si>
    <t xml:space="preserve">MVH kód: 36-090-0130376 </t>
  </si>
  <si>
    <t>Kód: 36-090-002.1.1</t>
  </si>
  <si>
    <t>Vakolatok pótlása, keskenyvakolatok pótlása</t>
  </si>
  <si>
    <t>oldalfalon,</t>
  </si>
  <si>
    <t>10 cm szélességig</t>
  </si>
  <si>
    <t>Referencia ár: 507 Ft/m</t>
  </si>
  <si>
    <t>   Anyag ár: 63 Ft/m</t>
  </si>
  <si>
    <t xml:space="preserve">MVH kód: 36-090-0130393 </t>
  </si>
  <si>
    <t>Kód: 36-090-002.1.3</t>
  </si>
  <si>
    <t>21-40 cm szélesség között</t>
  </si>
  <si>
    <t>Referencia ár: 961,4 Ft/m</t>
  </si>
  <si>
    <t>   Anyag ár: 251 Ft/m</t>
  </si>
  <si>
    <t xml:space="preserve">MVH kód: 36-090-0130025 </t>
  </si>
  <si>
    <t>Kód: 36-090-001.2.1-0550090</t>
  </si>
  <si>
    <t>homlokzaton, a meglazult, sérült vakolat előzetesleverésével, durva, sima kivitelben,</t>
  </si>
  <si>
    <t>CS I-W1 (Hvh10-mc) kültéri, vakoló cementes mészhabarcs mészpéppel</t>
  </si>
  <si>
    <t>Referencia ár: 3879,8 Ft/m2</t>
  </si>
  <si>
    <t>   Anyag ár: 350 Ft/m2</t>
  </si>
  <si>
    <t>10.</t>
  </si>
  <si>
    <t xml:space="preserve">MVH kód: 37-000-0130766 </t>
  </si>
  <si>
    <t>Kód: 37-000-001.2</t>
  </si>
  <si>
    <t>Kémény-, füstgázrendszerek építése</t>
  </si>
  <si>
    <t>Kémény-, füstgázrendszerek bontása</t>
  </si>
  <si>
    <t>Kémények bontása,</t>
  </si>
  <si>
    <t>tetőn kívül</t>
  </si>
  <si>
    <t>Referencia ár: 49603,6 Ft/mł</t>
  </si>
  <si>
    <t>   Anyag ár: 0 Ft/mł</t>
  </si>
  <si>
    <t>   Gépköltség: 0 Ft/mł</t>
  </si>
  <si>
    <t>   Rezsióradíj: 4610 Ft/óra</t>
  </si>
  <si>
    <t>ml</t>
  </si>
  <si>
    <t>Falazott kémények</t>
  </si>
  <si>
    <t>Falazott kéménypillér kályhafűtéshez, kisméretűtéglából, 750 cm˛ kürtő belméretig,</t>
  </si>
  <si>
    <t>falazó, meszes cementhabarcsba falazva, tetőn kívül, hézagolva</t>
  </si>
  <si>
    <t>Kisméretű tömör tégla 250x120x65 mm nagyszilárdságúM 5 (Hf50-cm) falazó, meszes cementhabarcs</t>
  </si>
  <si>
    <t>Referencia ár: 103030,1 Ft/m3</t>
  </si>
  <si>
    <t>   Anyag ár: 33373 Ft/m3</t>
  </si>
  <si>
    <t>   Gépköltség: 0 Ft/m3</t>
  </si>
  <si>
    <t>Árajánlatos</t>
  </si>
  <si>
    <t>11.</t>
  </si>
  <si>
    <t>12.</t>
  </si>
  <si>
    <t>13.</t>
  </si>
  <si>
    <t>14.</t>
  </si>
  <si>
    <t>15.</t>
  </si>
  <si>
    <t>   Anyag ár: 0 Ft/m3</t>
  </si>
  <si>
    <t xml:space="preserve">MVH kód: 33-000-0087571 </t>
  </si>
  <si>
    <t>Kód: 33-000-061.1</t>
  </si>
  <si>
    <t>Csorbázatvésés,</t>
  </si>
  <si>
    <t>15 cm szélességig</t>
  </si>
  <si>
    <t>Referencia ár: 333 Ft/m</t>
  </si>
  <si>
    <t xml:space="preserve">MVH kód: 33-000-0087595 </t>
  </si>
  <si>
    <t>Kód: 33-000-061.3</t>
  </si>
  <si>
    <t>26-38 cm szélesség között</t>
  </si>
  <si>
    <t>Referencia ár: 1176,6 Ft/m</t>
  </si>
  <si>
    <t>Előregyártott épületszerkezeti elem elhelyezése és szerelése</t>
  </si>
  <si>
    <t>Előregyártott beton- és vasbetonszerkezetek bontása</t>
  </si>
  <si>
    <t>   Anyag ár: 0 Ft/db</t>
  </si>
  <si>
    <t xml:space="preserve">MVH kód: 32-000-0070132 </t>
  </si>
  <si>
    <t>Kód: 32-000-007.1</t>
  </si>
  <si>
    <t>Egyéb előregyártott beton vagy vasbeton,könnyűbeton kiselemek bontása</t>
  </si>
  <si>
    <t>Referencia ár: 444 Ft/db</t>
  </si>
  <si>
    <t xml:space="preserve">MVH kód: 37-021-1534874 </t>
  </si>
  <si>
    <t>Kód: 37-021-006.6</t>
  </si>
  <si>
    <t>Kémény-, és szellőző tartozékok</t>
  </si>
  <si>
    <t>Hőszigetelt, hátsó kiszellőzésű kéménytartozékok,</t>
  </si>
  <si>
    <t>fedkő, gyámlap</t>
  </si>
  <si>
    <t>Referencia ár: 1152,5 Ft/db</t>
  </si>
  <si>
    <t>   Rezsióradíj: 2490 Ft/óra</t>
  </si>
  <si>
    <t xml:space="preserve">MVH kód: 31-000-0034810 </t>
  </si>
  <si>
    <t>Kód: 31-000-013.2</t>
  </si>
  <si>
    <t>Beton aljzatok, járdák bontása 10 cm vastagságig,</t>
  </si>
  <si>
    <t>kavicsbetonból, salakbetonból</t>
  </si>
  <si>
    <t>Referencia ár: 3037,8 Ft/m2</t>
  </si>
  <si>
    <t xml:space="preserve">MVH kód: 31-001-0035143 </t>
  </si>
  <si>
    <t>Kód: 31-001-002-0452001</t>
  </si>
  <si>
    <t>Betonacél-szerelés</t>
  </si>
  <si>
    <t>Hegesztett betonacél háló szerelése tartószerkezetbe</t>
  </si>
  <si>
    <t>Hegesztett acélháló; 5,10 x 2,15 m; 150 x 150 mm osztással Ř 4,20 / 4,20</t>
  </si>
  <si>
    <t>Referencia ár: 276122,2 Ft/t</t>
  </si>
  <si>
    <t>   Anyag ár: 240814 Ft/t</t>
  </si>
  <si>
    <t>   Gépköltség: 0 Ft/t</t>
  </si>
  <si>
    <t>t</t>
  </si>
  <si>
    <t xml:space="preserve">MVH kód: 31-001-0035172 </t>
  </si>
  <si>
    <t>Kód: 31-001-002-0452004</t>
  </si>
  <si>
    <t>Hegesztett acélháló; 5,10 x 2,15 m; 150 x 150 mm osztással Ř 8,00 / 8,00</t>
  </si>
  <si>
    <t>Referencia ár: 225895,2 Ft/t</t>
  </si>
  <si>
    <t>   Anyag ár: 190587 Ft/t</t>
  </si>
  <si>
    <t xml:space="preserve">MVH kód: 31-011-0037993 </t>
  </si>
  <si>
    <t>Kód: 31-011-003.1.3-0230110</t>
  </si>
  <si>
    <t>Függőleges szerkezetek betonozása</t>
  </si>
  <si>
    <t>Vasbetonfal készítése, X0v(H), XC1, XC2, XC3 környezeti osztályú,kissé képlékeny vagy képlékeny konzisztenciájú betonból,</t>
  </si>
  <si>
    <t>kézi bedolgozással, vibrátoros tömörítéssel,</t>
  </si>
  <si>
    <t>25-50 cm vastagság között</t>
  </si>
  <si>
    <t>C20/25 - X0v(H) kissé képlékeny kavicsbeton keverék CEM 52,5 pc. Dçmax = 16 mm, m = 6,3 finomsági modulussal</t>
  </si>
  <si>
    <t>Referencia ár: 30281,2 Ft/m3</t>
  </si>
  <si>
    <t>   Anyag ár: 13372 Ft/m3</t>
  </si>
  <si>
    <t>   Gépköltség: 27 Ft/m3</t>
  </si>
  <si>
    <t xml:space="preserve">MVH kód: 31-030-0062434 </t>
  </si>
  <si>
    <t>Kód: 31-030-011.1.1.2-0121110</t>
  </si>
  <si>
    <t>Közbenső és felületképző szerkezetek készítése</t>
  </si>
  <si>
    <t>Beton aljzat készítése helyszínen kevert betonból,</t>
  </si>
  <si>
    <t>kézi továbbítással és bedolgozással,merev aljzatra, tartószerkezetre léccel lehúzva,</t>
  </si>
  <si>
    <t>kavicsbetonból, C 8/10 - C 16/20kissé képlékeny konzisztenciájú betonból,</t>
  </si>
  <si>
    <t>6 cm vastagság felett</t>
  </si>
  <si>
    <t>C16/20 - X0b(H) kissé képlékeny kavicsbeton keverék CEM 42,5 pc. Dçmax = 16 mm, m = 6,4 finomsági modulussal</t>
  </si>
  <si>
    <t>Referencia ár: 24563,5 Ft/m3</t>
  </si>
  <si>
    <t>   Anyag ár: 12985 Ft/m3</t>
  </si>
  <si>
    <t>   Rezsióradíj: 2585 Ft/óra</t>
  </si>
  <si>
    <t xml:space="preserve">MVH kód: 15-012-0012602 </t>
  </si>
  <si>
    <t>Kód: 15-012-021.1-0023003</t>
  </si>
  <si>
    <t>Homlokzati keretállványok, fém keretvázból, szintenkénti pallóterítéssel,korláttal, lábdeszkával, 0,75-1,20 m padlószélességgel, munkapadlótávolság 2,50 m, 2,00 kN/m˛ terhelhetőséggel, állványépítés MSZ ésalkalmazástechnikai kézikönyv szerint,</t>
  </si>
  <si>
    <t>KRAUSE Stabilo homlokzati keretállvány 0,75 m padlószélességgel, 6,00 m munkapadló magasságig</t>
  </si>
  <si>
    <t>Referencia ár: 1227,3 Ft/m2</t>
  </si>
  <si>
    <t>   Anyag ár: 762 Ft/m2</t>
  </si>
  <si>
    <t xml:space="preserve">MVH kód: 21-003-0014710 </t>
  </si>
  <si>
    <t>Kód: 21-003-005.1.1.2</t>
  </si>
  <si>
    <t>Munkagödör és munkaárok készítése</t>
  </si>
  <si>
    <t>Munkaárok földkiemelése közművesített területen,kézi erővel,</t>
  </si>
  <si>
    <t>bármely konzisztenciájú talajban, dúcolás nélkül,</t>
  </si>
  <si>
    <t>2,0 m˛ szelvényig,</t>
  </si>
  <si>
    <t>III. talajosztály</t>
  </si>
  <si>
    <t>Referencia ár: 3479,85 Ft/m3</t>
  </si>
  <si>
    <t>   Rezsióradíj: 1665 Ft/óra</t>
  </si>
  <si>
    <t xml:space="preserve">MVH kód: 21-003-0015046 </t>
  </si>
  <si>
    <t>Kód: 21-003-008.1.1.1.2</t>
  </si>
  <si>
    <t>Pillérek, gépalapok, oszlopok, aknák, munkagödrök,pincetömbök kiemelése,1 m padka hagyással, kétoldalra kiemelve, depóniábavagy szállítóeszközre rakva,</t>
  </si>
  <si>
    <t>száraz, földnedves talajban,</t>
  </si>
  <si>
    <t>10,00 m2 alapterületig,</t>
  </si>
  <si>
    <t>1,50 m mélységig,</t>
  </si>
  <si>
    <t>III. fejtési talajosztályban</t>
  </si>
  <si>
    <t>Referencia ár: 3180,15 Ft/m3</t>
  </si>
  <si>
    <t xml:space="preserve">MVH kód: 21-004-0015663 </t>
  </si>
  <si>
    <t>Kód: 21-004-005.1.1.1</t>
  </si>
  <si>
    <t>gépi erővelkiegészítő kézi munkával</t>
  </si>
  <si>
    <t>talajosztály: I-IV.</t>
  </si>
  <si>
    <t>Referencia ár: 328,65 Ft/m2</t>
  </si>
  <si>
    <t>   Gépköltség: 312 Ft/m2</t>
  </si>
  <si>
    <t xml:space="preserve">MVH kód: 21-007-1730243 </t>
  </si>
  <si>
    <t>Kód: 21-007-003.1</t>
  </si>
  <si>
    <t>Nagytömegű földmunka</t>
  </si>
  <si>
    <t>Műtárgyakkal, épületekkel közvetlenül összefüggő feltöltések és előfeltöltések készítése, tömörítés nélkül, gépi erővel,kiegészítő kézi munkával, I-IV. oszt.talajban, szállítással,</t>
  </si>
  <si>
    <t>10,0 m-ig</t>
  </si>
  <si>
    <t>Referencia ár: 755,6 Ft/m3</t>
  </si>
  <si>
    <t>   Gépköltség: 356 Ft/m3</t>
  </si>
  <si>
    <t xml:space="preserve">MVH kód: 21-008-0016142 </t>
  </si>
  <si>
    <t>Kód: 21-008-001.1.2</t>
  </si>
  <si>
    <t>Döngölés kézi erővel</t>
  </si>
  <si>
    <t>száraz, földnedves</t>
  </si>
  <si>
    <t>Referencia ár: 1215,45 Ft/m3</t>
  </si>
  <si>
    <t xml:space="preserve">MVH kód: 21-008-0016263 </t>
  </si>
  <si>
    <t>Referencia ár: 184,4 Ft/m2</t>
  </si>
  <si>
    <t>   Anyag ár: 2,4 Ft/m2</t>
  </si>
  <si>
    <t>   Gépköltség: 182 Ft/m2</t>
  </si>
  <si>
    <t xml:space="preserve">MVH kód: 15-012-0012936 </t>
  </si>
  <si>
    <t>Kód: 15-012-037</t>
  </si>
  <si>
    <t>Kéményfalazó állvány készítése ferde tetőn, pallóterítéssel, korláttal,lábdeszkával, 5 m2/db munkaszint felületig</t>
  </si>
  <si>
    <t>Referencia ár: 21859,15 Ft/db</t>
  </si>
  <si>
    <t>   Anyag ár: 2239 Ft/db</t>
  </si>
  <si>
    <t xml:space="preserve">MVH kód: 21-011-2614030 </t>
  </si>
  <si>
    <t>Kód: 21-011-007.2-0120231</t>
  </si>
  <si>
    <t>Feltöltések alap- és lábazati falak közéés alagsori vagy alá nem pincézett földszintipadozatok alá, az anyag szétterítésével,mozgatásával, kézi döngöléssel,</t>
  </si>
  <si>
    <t>osztályozatlan kavicsból</t>
  </si>
  <si>
    <t>Természetes szemmegoszlású homokos kavics, THK 0/24, KŐKA, Alsózsolca</t>
  </si>
  <si>
    <t>Referencia ár: 6229,95 Ft/m3</t>
  </si>
  <si>
    <t>   Anyag ár: 2517 Ft/m3</t>
  </si>
  <si>
    <t xml:space="preserve">MVH kód: 21-011-0016762 </t>
  </si>
  <si>
    <t>Kód: 21-011-011.3</t>
  </si>
  <si>
    <t>Építési törmelék konténeres elszállítása, lerakása,lerakóhelyi díjjal,</t>
  </si>
  <si>
    <t>5,0 mł-es konténerbe</t>
  </si>
  <si>
    <t>Referencia ár: 27000 Ft/db</t>
  </si>
  <si>
    <t>   Anyag ár: 27000 Ft/db</t>
  </si>
  <si>
    <t xml:space="preserve">MVH kód: 21-011-0016825 </t>
  </si>
  <si>
    <t>Kód: 21-011-012</t>
  </si>
  <si>
    <t>Munkahelyi depóniából építési törmelék konténerbe rakása, kézi erővel, önálló munka esetén elszámolva,konténer szállítás nélkül</t>
  </si>
  <si>
    <t>Referencia ár: 1998 Ft/m3</t>
  </si>
  <si>
    <t xml:space="preserve">MVH kód: 21-011-0016464 </t>
  </si>
  <si>
    <t>Kód: 21-011-003.2.1</t>
  </si>
  <si>
    <t>Fejtett föld mozgatásaI-IV. osztályú talajban,</t>
  </si>
  <si>
    <t>talicskával,</t>
  </si>
  <si>
    <t>10,0 m távolságra</t>
  </si>
  <si>
    <t>Referencia ár: 516,15 Ft/m3</t>
  </si>
  <si>
    <t xml:space="preserve">MVH kód: 23-003-0024306 </t>
  </si>
  <si>
    <t>Kód: 23-003-003-0112210</t>
  </si>
  <si>
    <t>Síkalapozás</t>
  </si>
  <si>
    <t>Beton- és vasbetonalapok</t>
  </si>
  <si>
    <t>Vasbeton sáv-, talp-, lemez- vagy gerendaalapkészítésehelyszínen kevert.....minőségű betonból</t>
  </si>
  <si>
    <t>C12/15 - X0b(H) képlékeny kavicsbeton keverék CEM 32,5 pc. Dçmax = 16 mm, m = 6,5 finomsági modulussal</t>
  </si>
  <si>
    <t>Referencia ár: 19494,6 Ft/m3</t>
  </si>
  <si>
    <t>   Anyag ár: 14100 Ft/m3</t>
  </si>
  <si>
    <t xml:space="preserve">MVH kód: 42-000-0222041 </t>
  </si>
  <si>
    <t>Kód: 42-000-002.1</t>
  </si>
  <si>
    <t>Aljzatkészítés, hideg- és melegburkolatok készítése</t>
  </si>
  <si>
    <t>Lapburkolatok bontása,</t>
  </si>
  <si>
    <t>padlóburkolat bármely méretű kőagyag, mozaik vagytört mozaik (NOVA) lapból</t>
  </si>
  <si>
    <t>Referencia ár: 1078 Ft/m2</t>
  </si>
  <si>
    <t>   Rezsióradíj: 2450 Ft/óra</t>
  </si>
  <si>
    <t xml:space="preserve">MVH kód: 42-000-0222053 </t>
  </si>
  <si>
    <t>Kód: 42-000-002.2</t>
  </si>
  <si>
    <t>fal-, pillér- és oszlopburkolat, bármely méretűmozaik, kőagyag és csempe</t>
  </si>
  <si>
    <t>Referencia ár: 1764 Ft/m2</t>
  </si>
  <si>
    <t xml:space="preserve">MVH kód: 42-000-0222065 </t>
  </si>
  <si>
    <t>Kód: 42-000-002.3</t>
  </si>
  <si>
    <t>lábazatburkolat 0,50 m magasságig, egyenes egysoros vagy lépcsős kivitelben,10x10 - 20x20 cm-es lapméretig</t>
  </si>
  <si>
    <t>Referencia ár: 808,5 Ft/m</t>
  </si>
  <si>
    <t xml:space="preserve">MVH kód: 42-000-0222104 </t>
  </si>
  <si>
    <t>Kód: 42-000-003.2.2</t>
  </si>
  <si>
    <t>Fa-, hézagmentes műanyag- és szőnyegburkolatok bontása,</t>
  </si>
  <si>
    <t>csaphornyos vagy mozaikparketta,</t>
  </si>
  <si>
    <t>22 mm vastag aljzatbetonra ragasztva</t>
  </si>
  <si>
    <t>Referencia ár: 931 Ft/m2</t>
  </si>
  <si>
    <t xml:space="preserve">MVH kód: 42-000-0222121 </t>
  </si>
  <si>
    <t>Kód: 42-000-003.4</t>
  </si>
  <si>
    <t>gumilemez vagy PVC burkolat tekercsből,lapokból vagy lépcsőn betétként</t>
  </si>
  <si>
    <t>Referencia ár: 784 Ft/m2</t>
  </si>
  <si>
    <t xml:space="preserve">MVH kód: 42-000-0222133 </t>
  </si>
  <si>
    <t>Kód: 42-000-003.5</t>
  </si>
  <si>
    <t>PVC falszegély</t>
  </si>
  <si>
    <t>Referencia ár: 49 Ft/m</t>
  </si>
  <si>
    <t xml:space="preserve">MVH kód: 42-000-0222145 </t>
  </si>
  <si>
    <t>Kód: 42-000-003.6</t>
  </si>
  <si>
    <t>keményfa lábazati deszka vagy falvédődeszka, 25 cm szélességig</t>
  </si>
  <si>
    <t>Referencia ár: 588 Ft/m</t>
  </si>
  <si>
    <t xml:space="preserve">MVH kód: 42-000-0222375 </t>
  </si>
  <si>
    <t>Kód: 42-000-006.2</t>
  </si>
  <si>
    <t>Egyéb bontások,</t>
  </si>
  <si>
    <t>ragasztott padlóburkolat aljzatának portalanítása,a maradék ragasztószer oldószeres eltávolítása,maratása, felkaparása</t>
  </si>
  <si>
    <t>Referencia ár: 883 Ft/m2</t>
  </si>
  <si>
    <t>   Anyag ár: 50 Ft/m2</t>
  </si>
  <si>
    <t xml:space="preserve">MVH kód: 42-011-2668035 </t>
  </si>
  <si>
    <t>Kód: 42-011-001.1.1.1-0418801</t>
  </si>
  <si>
    <t>Hidegburkolatok aljzatelőkészítése</t>
  </si>
  <si>
    <t>Fal-, pillér és oszlopburkolat hordozószerkezetének felületelőkészítése</t>
  </si>
  <si>
    <t>beltérben,</t>
  </si>
  <si>
    <t>tégla, beton és vakolt alapfelületen,</t>
  </si>
  <si>
    <t>felületelőkészítő alapozó és tapadóhíd felhordása egy rétegben</t>
  </si>
  <si>
    <t>BOTAMENT D 11 mélyalapozó, Cikkszám: 9998808 090 0001 008</t>
  </si>
  <si>
    <t>Referencia ár: 518 Ft/m2</t>
  </si>
  <si>
    <t>   Anyag ár: 175 Ft/m2</t>
  </si>
  <si>
    <t xml:space="preserve">MVH kód: 42-011-2668333 </t>
  </si>
  <si>
    <t>Kód: 42-011-002.1.1.1-0418801</t>
  </si>
  <si>
    <t>Padlóburkolat hordozószerkezetének felületelőkészítése</t>
  </si>
  <si>
    <t>beton alapfelületen</t>
  </si>
  <si>
    <t>Referencia ár: 469 Ft/m2</t>
  </si>
  <si>
    <t xml:space="preserve">MVH kód: 42-011-2668430 </t>
  </si>
  <si>
    <t>Kód: 42-011-002.1.1.4.1-0418806</t>
  </si>
  <si>
    <t>önterülő felületkiegyenlítés készítése</t>
  </si>
  <si>
    <t>5 mm átlagos rétegvastagságban</t>
  </si>
  <si>
    <t>BOTAMENT M 50 önterülő kiegyenlítő, 0-15 mm, Cikkszám: 8701004 092 6009 007</t>
  </si>
  <si>
    <t>Referencia ár: 2368 Ft/m2</t>
  </si>
  <si>
    <t>   Anyag ár: 1976 Ft/m2</t>
  </si>
  <si>
    <t xml:space="preserve">MVH kód: 42-012-2669325 </t>
  </si>
  <si>
    <t>Kód: 42-012-001.1.1.1.1.3-0418835</t>
  </si>
  <si>
    <t>Fal-, pillér és oszlopburkolatok ragasztóhabarcsba</t>
  </si>
  <si>
    <t>Fal- , pillér- és oszlopburkolat készítése</t>
  </si>
  <si>
    <t>tégla, beton, vakolt alapfelületen,</t>
  </si>
  <si>
    <t>mázas kerámiával,</t>
  </si>
  <si>
    <t>kötésben vagy hálósan, 3-5 mm vtg. ragasztóba rakva, 1-10 mm fugaszéleséggel,</t>
  </si>
  <si>
    <t>25x25 - 40x40 cm közötti lapmérettel</t>
  </si>
  <si>
    <t>BOTAMENT M 21 flex ragasztó, Cikkszám: 87400000915609BOTAMENT MF 300 mozaik fugázó 2K, Cikkszám: 74950700305609</t>
  </si>
  <si>
    <t>Referencia ár: 9106 Ft/m2</t>
  </si>
  <si>
    <t>   Anyag ár: 5725 Ft/m2</t>
  </si>
  <si>
    <t xml:space="preserve">MVH kód: 42-022-2683806 </t>
  </si>
  <si>
    <t>Kód: 42-022-001.1.1.2.1.1-0418835</t>
  </si>
  <si>
    <t>Padlóburkolatok ragasztóhabarcsba</t>
  </si>
  <si>
    <t>Padlóburkolat készítése,</t>
  </si>
  <si>
    <t>gres, kőporcelán lappal,</t>
  </si>
  <si>
    <t>20x20 - 40x40 cm közötti lapmérettel</t>
  </si>
  <si>
    <t>Referencia ár: 10067,5 Ft/m2</t>
  </si>
  <si>
    <t>   Anyag ár: 6319 Ft/m2</t>
  </si>
  <si>
    <t xml:space="preserve">MVH kód: 42-022-2697780 </t>
  </si>
  <si>
    <t>Kód: 42-022-002.1.2.1.1-0418832</t>
  </si>
  <si>
    <t>Lábazatburkolat készítése,</t>
  </si>
  <si>
    <t>egyenes, egysoros kivitelben, 3-5 mm ragasztóba rakva, 1-10 mm fugaszélességgel,10 cm magasságig,</t>
  </si>
  <si>
    <t>20x20 - 40×40 cm közötti lapmérettel</t>
  </si>
  <si>
    <t>BOTAMENT M 22 HP prémium flex ragasztó 20 mm rétegvastagságig, Cikkszám: 18929700375609BOTAMENT Multifuge többfunkciós flex fugázó, 3-30 mm, Cikkszám: 49160700375609000</t>
  </si>
  <si>
    <t>Referencia ár: 1273 Ft/m</t>
  </si>
  <si>
    <t>   Anyag ár: 538 Ft/m</t>
  </si>
  <si>
    <t xml:space="preserve">MVH kód: 42-042-2701362 </t>
  </si>
  <si>
    <t>Kód: 42-042-005.1.1-0312185</t>
  </si>
  <si>
    <t>Fa- és rugalmas burkolatok</t>
  </si>
  <si>
    <t>Laminált padló fektetése,</t>
  </si>
  <si>
    <t>kiegyenlített aljzatra,</t>
  </si>
  <si>
    <t>telibe ragasztva (mechanikus illesztésű)(ragasztó anyag külön tételben kiírva)</t>
  </si>
  <si>
    <t>Tarkett Select 833 AC5 kopásáll. laminált padló, 8,0 mm vtg., 19,2 cm x 129,2 cm, 39 szín</t>
  </si>
  <si>
    <t>Referencia ár: 6273 Ft/m2</t>
  </si>
  <si>
    <t>   Anyag ár: 5293 Ft/m2</t>
  </si>
  <si>
    <t>16.</t>
  </si>
  <si>
    <t xml:space="preserve">MVH kód: 47-000-0450312 </t>
  </si>
  <si>
    <t>Kód: 47-000-001.1.1.1</t>
  </si>
  <si>
    <t>Felületképzés (festés, mázolás, tapétázás, korrózióvédelem)</t>
  </si>
  <si>
    <t>Felület előkészítések, részmunkák</t>
  </si>
  <si>
    <t>Belső festéseknél felület előkészítése, részmunkák;</t>
  </si>
  <si>
    <t>többrétegű meszelés lekaparása</t>
  </si>
  <si>
    <t>bármilyen padozatú helyiségben,</t>
  </si>
  <si>
    <t>tagolatlan felületen</t>
  </si>
  <si>
    <t>Referencia ár: 12343,2 Ft/100 m2</t>
  </si>
  <si>
    <t>   Anyag ár: 0 Ft/100 m2</t>
  </si>
  <si>
    <t>   Gépköltség: 0 Ft/100 m2</t>
  </si>
  <si>
    <t>100m2</t>
  </si>
  <si>
    <t xml:space="preserve">MVH kód: 47-000-3626505 </t>
  </si>
  <si>
    <t>Kód: 47-000-001.21.7.1.1-0419501</t>
  </si>
  <si>
    <t>glettelés,</t>
  </si>
  <si>
    <t>gipszes glettel,</t>
  </si>
  <si>
    <t>vakolt felületen,</t>
  </si>
  <si>
    <t>POLI-FARBE Corso 0-6 beltéri glettanyag, fehér</t>
  </si>
  <si>
    <t>Referencia ár: 378,6 Ft/m2</t>
  </si>
  <si>
    <t>   Anyag ár: 90 Ft/m2</t>
  </si>
  <si>
    <t xml:space="preserve">MVH kód: 47-011-0456350 </t>
  </si>
  <si>
    <t>Kód: 47-011-015.1.1.1-0151201</t>
  </si>
  <si>
    <t>Belsőfestések</t>
  </si>
  <si>
    <t>Diszperziós festés</t>
  </si>
  <si>
    <t>műanyag bázisú vizes-diszperziós fehér vagy gyárilag színezett festékkel,</t>
  </si>
  <si>
    <t>új vagy régi lekapart, előkészített alapfelületen,vakolaton, két rétegben,</t>
  </si>
  <si>
    <t>tagolatlan sima felületen</t>
  </si>
  <si>
    <t>Diszperzit belső falfesték, fehér 100</t>
  </si>
  <si>
    <t>Referencia ár: 536,4 Ft/m2</t>
  </si>
  <si>
    <t>   Anyag ár: 48 Ft/m2</t>
  </si>
  <si>
    <t>Fafelületek mázolása</t>
  </si>
  <si>
    <t xml:space="preserve">MVH kód: 47-031-0505722 </t>
  </si>
  <si>
    <t>Kód: 47-031-003.12.2.1-0418751</t>
  </si>
  <si>
    <t>Külső fafelületek</t>
  </si>
  <si>
    <t>lazúrozása,</t>
  </si>
  <si>
    <t>gyalult felületen, oldószeres lazúrral,két rétegben,</t>
  </si>
  <si>
    <t>Revco Wood-Line falazúr, natúr</t>
  </si>
  <si>
    <t>Referencia ár: 1077 Ft/m2</t>
  </si>
  <si>
    <t>   Anyag ár: 522 Ft/m2</t>
  </si>
  <si>
    <t xml:space="preserve">MVH kód: 48-002-1591194 </t>
  </si>
  <si>
    <t>Kód: 48-002-001.1.1.1.1-0211021</t>
  </si>
  <si>
    <t>Talajnedvesség elleni szigetelések</t>
  </si>
  <si>
    <t>Talajnedvesség elleni szigetelés;</t>
  </si>
  <si>
    <t>Bitumenes lemez szigetelés aljzatának kellősítése,</t>
  </si>
  <si>
    <t>egy rétegben,</t>
  </si>
  <si>
    <t>vízszintes felületen,</t>
  </si>
  <si>
    <t>oldószeres hideg bitumenmázzal (száraz felületen)</t>
  </si>
  <si>
    <t>KEMIKÁL BORNIT H bitumenes oldószeres bevonó, alapozó</t>
  </si>
  <si>
    <t>Referencia ár: 322,6 Ft/m2</t>
  </si>
  <si>
    <t>   Anyag ár: 207 Ft/m2</t>
  </si>
  <si>
    <t>   Rezsióradíj: 2890 Ft/óra</t>
  </si>
  <si>
    <t xml:space="preserve">MVH kód: 48-002-1819116 </t>
  </si>
  <si>
    <t>Kód: 48-002-001.3.1.1-0118014</t>
  </si>
  <si>
    <t>Padlószigetelés,</t>
  </si>
  <si>
    <t>egy rétegben, minimum 4,0 mm vastag</t>
  </si>
  <si>
    <t>oxidált bitumenes lemezzel, az aljzathoz foltonként vagy sávokban olvasztásos ragasztással,az átlapolásoknál teljes felületű hegesztéssel fektetve</t>
  </si>
  <si>
    <t>MASTERPLAST Masterbit 04 GV üvegfátyol hordozórétegű, 4 mm névleges vastagságú oxidált bitumenes vastaglemez, Cikkszám: 0612-04010000</t>
  </si>
  <si>
    <t>Referencia ár: 1892,9 Ft/m2</t>
  </si>
  <si>
    <t>   Anyag ár: 1286 Ft/m2</t>
  </si>
  <si>
    <t>Hőszigetelések</t>
  </si>
  <si>
    <t>Födém;</t>
  </si>
  <si>
    <t>Padló hőszigetelő anyag elhelyezése, vízszintes felületen,</t>
  </si>
  <si>
    <t>aljzatbeton alá,</t>
  </si>
  <si>
    <t>úsztató rétegként,</t>
  </si>
  <si>
    <t>expandált polisztirolhab lemezzel</t>
  </si>
  <si>
    <t xml:space="preserve">MVH kód: 48-007-2307172 </t>
  </si>
  <si>
    <t>Kód: 48-007-041.2.2-0110482</t>
  </si>
  <si>
    <t>Padló peremszigetelés elhelyezése úsztatott aljzatbeton esetén,</t>
  </si>
  <si>
    <t>expandált polisztirolhab szigetelő szalaggal</t>
  </si>
  <si>
    <t>NIKECELL RS szegélyelem, 100 mm széles, 5 mm vastag</t>
  </si>
  <si>
    <t>Referencia ár: 902 Ft/m</t>
  </si>
  <si>
    <t>   Anyag ár: 35 Ft/m</t>
  </si>
  <si>
    <t xml:space="preserve">MVH kód: 48-007-3301426 </t>
  </si>
  <si>
    <t>Kód: 48-007-056.1.3.1-0113544</t>
  </si>
  <si>
    <t>Alátét- és elválasztó rétegek beépítése,</t>
  </si>
  <si>
    <t>védőlemez-, műanyagfátyol-, fólia vagy műanyagfilc egy rétegben, átlapolással, rögzítés nélkül,</t>
  </si>
  <si>
    <t>padló, födém szigeteléseknél,</t>
  </si>
  <si>
    <t>vízszintes felületen</t>
  </si>
  <si>
    <t>AUSTROTHERM polietilén fólia, 0,09 mm vastagságú, 2 m szélességű</t>
  </si>
  <si>
    <t>Referencia ár: 355,2 Ft/m2</t>
  </si>
  <si>
    <t>   Anyag ár: 124 Ft/m2</t>
  </si>
  <si>
    <t xml:space="preserve">MVH kód: 23-000-0023233 </t>
  </si>
  <si>
    <t>Kód: 23-000-002</t>
  </si>
  <si>
    <t>Beton-, sáv-, gerenda- vagy kőbetonalapok bontása</t>
  </si>
  <si>
    <t>Referencia ár: 15268,05 Ft/m3</t>
  </si>
  <si>
    <t>0,125 t/db tömegig, kémény fedlap, kerítés fedlsp</t>
  </si>
  <si>
    <t xml:space="preserve">MVH kód: 33-001-0090072 </t>
  </si>
  <si>
    <t>Kód: 33-001-001.3.2.3.1.1-0200202</t>
  </si>
  <si>
    <t>Teherhordó és kitöltő falazatok</t>
  </si>
  <si>
    <t>Teherhordó és kitöltő falazat készítése,</t>
  </si>
  <si>
    <t>beton falazóblokk vagy zsaluzóelem termékekből,</t>
  </si>
  <si>
    <t>200 mm falvastagságban,</t>
  </si>
  <si>
    <t>200x500x250 mm-es méretű</t>
  </si>
  <si>
    <t>beton zsaluzóelemből,</t>
  </si>
  <si>
    <t>kitöltő betonnal, betonacél beépítéssel</t>
  </si>
  <si>
    <t>ZS 20-as zsaluzóelem, 200/500/250 mm, C16/20-16/kissé képlékeny kavicsbeton,B 38.24:6 mm átmérőjű betonacél</t>
  </si>
  <si>
    <t>Referencia ár: 10621,4 Ft/m2</t>
  </si>
  <si>
    <t>   Anyag ár: 5413 Ft/m2</t>
  </si>
  <si>
    <t>   Gépköltség: 58 Ft/m2</t>
  </si>
  <si>
    <t xml:space="preserve">MVH kód: 31-051-0068535 </t>
  </si>
  <si>
    <t>Kód: 31-051-006.2.1-0121110</t>
  </si>
  <si>
    <t>Vasbeton fedkő, fedlap készítése,</t>
  </si>
  <si>
    <t>fedkő cementhabarcs simítással, zsaluzással, vízorképzéssel,betonacél szereléssel, beton kézi tömörítésével,X0b(H), XN(H) környezeti osztályú,kissé képlékeny konzisztenciájú betonból,</t>
  </si>
  <si>
    <t>10 cm vastagságig</t>
  </si>
  <si>
    <t>Referencia ár: 11060,5 Ft/m2</t>
  </si>
  <si>
    <t>   Anyag ár: 2221 Ft/m2</t>
  </si>
  <si>
    <t xml:space="preserve">MVH kód: 45-000-0376490 </t>
  </si>
  <si>
    <t>Kód: 45-000-002.6</t>
  </si>
  <si>
    <t>Lakatos-szerkezetek elhelyezése</t>
  </si>
  <si>
    <t>Rácsok, korlátok, kerítések bontása,</t>
  </si>
  <si>
    <t>drótfonatos kerítés</t>
  </si>
  <si>
    <t>Referencia ár: 2109,7 Ft/m</t>
  </si>
  <si>
    <t xml:space="preserve">MVH kód: 45-004-0393140 </t>
  </si>
  <si>
    <t>Kód: 45-004-012.1</t>
  </si>
  <si>
    <t>Korlátok, rácsok, kerítések elhelyezése</t>
  </si>
  <si>
    <t>Idomacél vagy keretes fonatos kerítésrács elhelyezése,</t>
  </si>
  <si>
    <t>oszlopok közé, rögzítő karmokkal (mezőnként)</t>
  </si>
  <si>
    <t>Referencia ár: 3814,8 Ft/db</t>
  </si>
  <si>
    <t xml:space="preserve">MVH kód: 42-042-0307084 </t>
  </si>
  <si>
    <t>Kód: 42-042-031.4.7</t>
  </si>
  <si>
    <t>Lábazat kialakítása,</t>
  </si>
  <si>
    <t>poliolefin burkolatból,</t>
  </si>
  <si>
    <t>falábazat (székléc) készítése</t>
  </si>
  <si>
    <t>Referencia ár: 847 Ft/m</t>
  </si>
  <si>
    <t>   Anyag ár: 406 Ft/m</t>
  </si>
  <si>
    <t xml:space="preserve">MVH kód: 48-010-2309642 </t>
  </si>
  <si>
    <t>Kód: 48-010-001.1.2.1-0113594</t>
  </si>
  <si>
    <t>ragasztóporból képzett ragasztóba,</t>
  </si>
  <si>
    <t>tagolatlan, sík, függőleges falon</t>
  </si>
  <si>
    <t>AUSTROTHERM GRAFIT expandált polisztirol keményhab hőszigetelő lemez, 1000x500x160 mm</t>
  </si>
  <si>
    <t>Referencia ár: 11546,2 Ft/m2</t>
  </si>
  <si>
    <t>   Anyag ár: 7269 Ft/m2</t>
  </si>
  <si>
    <t xml:space="preserve">MVH kód: 48-010-2309545 </t>
  </si>
  <si>
    <t>Kód: 48-010-001.1.2.1-0113582</t>
  </si>
  <si>
    <t>AUSTROTHERM GRAFIT expandált polisztirol keményhab hőszigetelő lemez, 1000x500x 30 mm</t>
  </si>
  <si>
    <t>Referencia ár: 6678,2 Ft/m2</t>
  </si>
  <si>
    <t>   Anyag ár: 2401 Ft/m2</t>
  </si>
  <si>
    <t xml:space="preserve">MVH kód: 48-007-2302143 </t>
  </si>
  <si>
    <t>Kód: 48-007-021.1.1.3-0113371</t>
  </si>
  <si>
    <t>Külső fal;</t>
  </si>
  <si>
    <t>homlokzati fal hő- és hangszigetelése,</t>
  </si>
  <si>
    <t>falazott vagy monolit vasbeton szerkezeten, függőleges felületen,</t>
  </si>
  <si>
    <t>vékonyvakolat alatti formahabosítottexpandált polisztirolhab lemezzel</t>
  </si>
  <si>
    <t>AUSTROTHERM Expert Fix hőszigetelő lemez, 1250x600x160 mm</t>
  </si>
  <si>
    <t>Referencia ár: 9944,7 Ft/m2</t>
  </si>
  <si>
    <t>   Anyag ár: 8702 Ft/m2</t>
  </si>
  <si>
    <t xml:space="preserve">MVH kód: 48-021-2313981 </t>
  </si>
  <si>
    <t>Kód: 48-021-001.51.2.2.1-0091316</t>
  </si>
  <si>
    <t>Szigetelések rögzítése</t>
  </si>
  <si>
    <t>Szigetelések rögzítése;</t>
  </si>
  <si>
    <t>Hőszigetelő táblák pontszerű mechanikai rögzítése,</t>
  </si>
  <si>
    <t>homlokzaton,</t>
  </si>
  <si>
    <t>beton aljzatszerkezethez,</t>
  </si>
  <si>
    <t>műanyag vagy fém beütőszeges műanyag beütődübelekkel</t>
  </si>
  <si>
    <t>MASTERPLAST Thermomaster D-H 235 mm, fém beütőszeges tárcsás dübel, Cikkszám: 0118-18235250</t>
  </si>
  <si>
    <t>Referencia ár: 374,5 Ft/db</t>
  </si>
  <si>
    <t>   Anyag ár: 230 Ft/db</t>
  </si>
  <si>
    <t xml:space="preserve">MVH kód: 48-021-2313923 </t>
  </si>
  <si>
    <t>Kód: 48-021-001.51.2.2.1-0091310</t>
  </si>
  <si>
    <t>MASTERPLAST Thermomaster D-H 110 mm, fém beütőszeges tárcsás dübel, Cikkszám: 0118-00110250</t>
  </si>
  <si>
    <t>Referencia ár: 227,5 Ft/db</t>
  </si>
  <si>
    <t>   Anyag ár: 83 Ft/db</t>
  </si>
  <si>
    <t xml:space="preserve">MVH kód: 48-007-3301402 </t>
  </si>
  <si>
    <t>Kód: 48-007-056.1.1.1</t>
  </si>
  <si>
    <t>magastető szigetelésnél,</t>
  </si>
  <si>
    <t>vízszintes vagy ferde felületen</t>
  </si>
  <si>
    <t>Referencia ár: 231,2 Ft/m2</t>
  </si>
  <si>
    <t xml:space="preserve">MVH kód: 48-007-0569390 </t>
  </si>
  <si>
    <t>Kód: 48-007-041.1.5.1-0090105</t>
  </si>
  <si>
    <t>nem járható födémre,</t>
  </si>
  <si>
    <t>szálas szigetelő anyaggal (üveggyapot, kőzetgyapot)</t>
  </si>
  <si>
    <t>ISOVER DOMO 120 mm hőszigetelő filc, ËçD =0,040 (W/mK)</t>
  </si>
  <si>
    <t>Referencia ár: 2597,5 Ft/m2</t>
  </si>
  <si>
    <t>   Anyag ár: 1008 Ft/m2</t>
  </si>
  <si>
    <t xml:space="preserve">MVH kód: 48-007-0569400 </t>
  </si>
  <si>
    <t>Kód: 48-007-041.1.5.1-0090106</t>
  </si>
  <si>
    <t>ISOVER DOMO 140 mm hőszigetelő filc, ËçD =0,040 (W/mK)</t>
  </si>
  <si>
    <t>Referencia ár: 2765,5 Ft/m2</t>
  </si>
  <si>
    <t>   Anyag ár: 1176 Ft/m2</t>
  </si>
  <si>
    <t xml:space="preserve">MVH kód: 48-007-2307521 </t>
  </si>
  <si>
    <t>Kód: 48-007-041.3.1.2-0113596</t>
  </si>
  <si>
    <t>Mennyezet alulról hűlő födém hőszigetelése,</t>
  </si>
  <si>
    <t>utólag elhelyezve, vízszintes felületen, dűbelezve (rögzítés külön tételben),</t>
  </si>
  <si>
    <t>AUSTROTHERM GRAFIT expandált polisztirol keményhab hőszigetelő lemez, 1000x500x200 mm</t>
  </si>
  <si>
    <t>Referencia ár: 8795 Ft/m2</t>
  </si>
  <si>
    <t>   Anyag ár: 7350 Ft/m2</t>
  </si>
  <si>
    <t xml:space="preserve">MVH kód: 48-021-2313814 </t>
  </si>
  <si>
    <t>Kód: 48-021-001.51.1.2.1-0091318</t>
  </si>
  <si>
    <t>alulról hűlő födém alsó felületén,</t>
  </si>
  <si>
    <t>MASTERPLAST Thermomaster D-H 275 mm, fém beütőszeges tárcsás dübel, Cikkszám: 0118-18275250</t>
  </si>
  <si>
    <t>Referencia ár: 388,7 Ft/db</t>
  </si>
  <si>
    <t>   Anyag ár: 302 Ft/db</t>
  </si>
  <si>
    <t xml:space="preserve">MVH kód: 48-007-2064026 </t>
  </si>
  <si>
    <t>Kód: 48-007-041.1.1.1.2-0090761</t>
  </si>
  <si>
    <t>ISOVER EPS 150 S 12 polisztirolhab lemez 120 mm, Ë?D =0,032 (W/mK) 1000*500 mm lemezméret, egyenes él</t>
  </si>
  <si>
    <t>Referencia ár: 6715,2 Ft/m2</t>
  </si>
  <si>
    <t>   Anyag ár: 5039 Ft/m2</t>
  </si>
  <si>
    <t>rozsdamentes acélból, alumíniumból,30 - 160 mm hőszigeteléshez,lábazati indító profilok egyenes falakhoz</t>
  </si>
  <si>
    <t xml:space="preserve">MVH kód: 21-011-0016406 </t>
  </si>
  <si>
    <t>Referencia ár: 267 Ft/m3</t>
  </si>
  <si>
    <t>   Gépköltség: 267 Ft/m3</t>
  </si>
  <si>
    <t xml:space="preserve">MVH kód: 21-011-0016435 </t>
  </si>
  <si>
    <t>Kód: 21-011-002.1.2</t>
  </si>
  <si>
    <t>Fejtett föld tolása és elteregetése,</t>
  </si>
  <si>
    <t>I-IV. osztályú talajban,</t>
  </si>
  <si>
    <t>20,1-50,0 m távolság között</t>
  </si>
  <si>
    <t>Referencia ár: 558 Ft/m3</t>
  </si>
  <si>
    <t>   Gépköltség: 558 Ft/m3</t>
  </si>
  <si>
    <t xml:space="preserve">5,0 km távolságig, </t>
  </si>
  <si>
    <t>Referencia ár: 3561 Ft/m3</t>
  </si>
  <si>
    <t xml:space="preserve">MVH kód: 36-051-0127876 </t>
  </si>
  <si>
    <t>Kód: 36-051-006.2.3-0191841</t>
  </si>
  <si>
    <t>PROTEKTOR kültéri lábazati indító profil egyenes falhoz 160 mm utólagos hőszigeteléshez, rozsdamentes acél, Cikkszám: 2114</t>
  </si>
  <si>
    <t>Referencia ár: 11960 Ft/m</t>
  </si>
  <si>
    <t>   Anyag ár: 11627 Ft/m</t>
  </si>
  <si>
    <t xml:space="preserve">MVH kód: 33-063-0094841 </t>
  </si>
  <si>
    <t>Kód: 33-063-003.2.2</t>
  </si>
  <si>
    <t>Fal-födémáttörés, horony- és fészekvésés helyreállítás nélkül</t>
  </si>
  <si>
    <t>Horonyvésés,</t>
  </si>
  <si>
    <t>téglafalban,</t>
  </si>
  <si>
    <t>8,01-16,00 cm2 keresztmetszet között</t>
  </si>
  <si>
    <t xml:space="preserve">MVH kód: 33-063-0095182 </t>
  </si>
  <si>
    <t>Kód: 33-063-021.4.1</t>
  </si>
  <si>
    <t>Fészekvésés,</t>
  </si>
  <si>
    <t>dobozok részére téglafalban,</t>
  </si>
  <si>
    <t>55 - 78 mm átmérő között, 30 mm mélységig</t>
  </si>
  <si>
    <t>Referencia ár: 199,8 Ft/db</t>
  </si>
  <si>
    <t xml:space="preserve">MVH kód: 33-063-0095100 </t>
  </si>
  <si>
    <t>Kód: 33-063-021.1.2</t>
  </si>
  <si>
    <t>0,0151-0,030 mł között</t>
  </si>
  <si>
    <t>Referencia ár: 3130,2 Ft/db</t>
  </si>
  <si>
    <t xml:space="preserve">MVH kód: 33-063-0095371 </t>
  </si>
  <si>
    <t>Kód: 33-063-031.1</t>
  </si>
  <si>
    <t>Mérési jelölés,</t>
  </si>
  <si>
    <t>kirajzoláshoronyvéséshez</t>
  </si>
  <si>
    <t>Referencia ár: 22,2 Ft/m</t>
  </si>
  <si>
    <t xml:space="preserve">MVH kód: 33-063-0095383 </t>
  </si>
  <si>
    <t>Kód: 33-063-032.1</t>
  </si>
  <si>
    <t>kirajzolásdobozhely részére</t>
  </si>
  <si>
    <t>Referencia ár: 22,2 Ft/db</t>
  </si>
  <si>
    <t>7099 Felsőnyék, Béke u. 2.</t>
  </si>
  <si>
    <t>66 hrsz</t>
  </si>
  <si>
    <t>Felsőnyékért Közalapítvány</t>
  </si>
  <si>
    <t>7099 Felsőnyék, Kossuth utca 57.</t>
  </si>
  <si>
    <t xml:space="preserve">A munka leírása:  Felsőnyéki orvosi rendelő külső felújítása és energetikai korszerűsítése                </t>
  </si>
  <si>
    <t>Kelt: ………………………………..</t>
  </si>
  <si>
    <t>Kelt: ……………………….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</si>
</sst>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#,##0.0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#,##0.000"/>
    <numFmt numFmtId="170" formatCode="[$¥€-2]\ #\ ##,000_);[Red]\([$€-2]\ #\ ##,000\)"/>
    <numFmt numFmtId="171" formatCode="_-* #,##0.0\ _F_t_-;\-* #,##0.0\ _F_t_-;_-* &quot;-&quot;??\ _F_t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name val="Times New Roman CE"/>
      <family val="0"/>
    </font>
    <font>
      <b/>
      <sz val="11"/>
      <name val="Calibri"/>
      <family val="2"/>
    </font>
    <font>
      <sz val="11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Times New Roman CE"/>
      <family val="0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14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6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1" fillId="27" borderId="7" applyNumberFormat="0" applyFont="0" applyAlignment="0" applyProtection="0"/>
    <xf numFmtId="0" fontId="61" fillId="28" borderId="0" applyNumberFormat="0" applyBorder="0" applyAlignment="0" applyProtection="0"/>
    <xf numFmtId="0" fontId="62" fillId="29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>
      <alignment/>
      <protection/>
    </xf>
    <xf numFmtId="0" fontId="30" fillId="0" borderId="0">
      <alignment/>
      <protection/>
    </xf>
    <xf numFmtId="0" fontId="6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30" borderId="0" applyNumberFormat="0" applyBorder="0" applyAlignment="0" applyProtection="0"/>
    <xf numFmtId="0" fontId="67" fillId="31" borderId="0" applyNumberFormat="0" applyBorder="0" applyAlignment="0" applyProtection="0"/>
    <xf numFmtId="0" fontId="68" fillId="29" borderId="1" applyNumberFormat="0" applyAlignment="0" applyProtection="0"/>
    <xf numFmtId="9" fontId="1" fillId="0" borderId="0" applyFont="0" applyFill="0" applyBorder="0" applyAlignment="0" applyProtection="0"/>
  </cellStyleXfs>
  <cellXfs count="2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3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0" fillId="0" borderId="11" xfId="0" applyFont="1" applyBorder="1" applyAlignment="1">
      <alignment wrapText="1"/>
    </xf>
    <xf numFmtId="4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 wrapText="1"/>
    </xf>
    <xf numFmtId="4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 quotePrefix="1">
      <alignment horizontal="center" wrapText="1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vertical="top" wrapText="1"/>
    </xf>
    <xf numFmtId="0" fontId="14" fillId="0" borderId="10" xfId="0" applyFont="1" applyBorder="1" applyAlignment="1">
      <alignment vertical="top" wrapText="1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14" fillId="0" borderId="0" xfId="0" applyFont="1" applyBorder="1" applyAlignment="1">
      <alignment vertical="top" wrapText="1"/>
    </xf>
    <xf numFmtId="3" fontId="15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right" vertical="top" wrapText="1"/>
    </xf>
    <xf numFmtId="0" fontId="8" fillId="0" borderId="1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3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4" fontId="8" fillId="0" borderId="13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/>
    </xf>
    <xf numFmtId="0" fontId="13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/>
    </xf>
    <xf numFmtId="0" fontId="17" fillId="0" borderId="0" xfId="0" applyFont="1" applyAlignment="1">
      <alignment vertical="top" wrapText="1"/>
    </xf>
    <xf numFmtId="164" fontId="6" fillId="0" borderId="0" xfId="46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0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center"/>
    </xf>
    <xf numFmtId="0" fontId="18" fillId="0" borderId="14" xfId="0" applyFon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4" fontId="16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16" fillId="0" borderId="12" xfId="0" applyNumberFormat="1" applyFont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 vertical="top"/>
    </xf>
    <xf numFmtId="0" fontId="0" fillId="0" borderId="0" xfId="0" applyFill="1" applyAlignment="1">
      <alignment/>
    </xf>
    <xf numFmtId="4" fontId="7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/>
    </xf>
    <xf numFmtId="3" fontId="3" fillId="0" borderId="2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4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3" fontId="4" fillId="0" borderId="10" xfId="46" applyNumberFormat="1" applyFont="1" applyBorder="1" applyAlignment="1">
      <alignment horizontal="right"/>
    </xf>
    <xf numFmtId="3" fontId="4" fillId="0" borderId="0" xfId="46" applyNumberFormat="1" applyFont="1" applyBorder="1" applyAlignment="1">
      <alignment horizontal="right"/>
    </xf>
    <xf numFmtId="3" fontId="4" fillId="0" borderId="0" xfId="46" applyNumberFormat="1" applyFont="1" applyAlignment="1">
      <alignment horizontal="right"/>
    </xf>
    <xf numFmtId="4" fontId="3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32" borderId="10" xfId="0" applyFont="1" applyFill="1" applyBorder="1" applyAlignment="1">
      <alignment horizontal="center" wrapText="1"/>
    </xf>
    <xf numFmtId="3" fontId="7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4" fillId="32" borderId="10" xfId="0" applyNumberFormat="1" applyFont="1" applyFill="1" applyBorder="1" applyAlignment="1">
      <alignment horizontal="center"/>
    </xf>
    <xf numFmtId="4" fontId="4" fillId="32" borderId="10" xfId="0" applyNumberFormat="1" applyFont="1" applyFill="1" applyBorder="1" applyAlignment="1">
      <alignment/>
    </xf>
    <xf numFmtId="4" fontId="7" fillId="32" borderId="10" xfId="0" applyNumberFormat="1" applyFont="1" applyFill="1" applyBorder="1" applyAlignment="1">
      <alignment/>
    </xf>
    <xf numFmtId="4" fontId="4" fillId="32" borderId="10" xfId="0" applyNumberFormat="1" applyFont="1" applyFill="1" applyBorder="1" applyAlignment="1">
      <alignment horizontal="center"/>
    </xf>
    <xf numFmtId="3" fontId="7" fillId="32" borderId="10" xfId="46" applyNumberFormat="1" applyFont="1" applyFill="1" applyBorder="1" applyAlignment="1">
      <alignment horizontal="right"/>
    </xf>
    <xf numFmtId="165" fontId="7" fillId="32" borderId="10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14" xfId="0" applyNumberFormat="1" applyFont="1" applyBorder="1" applyAlignment="1">
      <alignment horizontal="right"/>
    </xf>
    <xf numFmtId="0" fontId="30" fillId="0" borderId="0" xfId="56">
      <alignment/>
      <protection/>
    </xf>
    <xf numFmtId="0" fontId="7" fillId="0" borderId="0" xfId="56" applyFont="1" applyAlignment="1">
      <alignment vertical="top"/>
      <protection/>
    </xf>
    <xf numFmtId="3" fontId="7" fillId="0" borderId="0" xfId="56" applyNumberFormat="1" applyFont="1" applyAlignment="1">
      <alignment vertical="top"/>
      <protection/>
    </xf>
    <xf numFmtId="3" fontId="30" fillId="0" borderId="0" xfId="56" applyNumberFormat="1">
      <alignment/>
      <protection/>
    </xf>
    <xf numFmtId="0" fontId="7" fillId="0" borderId="0" xfId="56" applyFont="1" applyAlignment="1">
      <alignment horizontal="center" vertical="top"/>
      <protection/>
    </xf>
    <xf numFmtId="0" fontId="30" fillId="0" borderId="0" xfId="56" applyAlignment="1">
      <alignment horizontal="center" vertical="top"/>
      <protection/>
    </xf>
    <xf numFmtId="3" fontId="30" fillId="0" borderId="0" xfId="56" applyNumberFormat="1" applyAlignment="1">
      <alignment horizontal="center" vertical="top"/>
      <protection/>
    </xf>
    <xf numFmtId="0" fontId="7" fillId="0" borderId="10" xfId="56" applyFont="1" applyBorder="1" applyAlignment="1">
      <alignment vertical="center"/>
      <protection/>
    </xf>
    <xf numFmtId="0" fontId="7" fillId="0" borderId="10" xfId="56" applyFont="1" applyBorder="1" applyAlignment="1">
      <alignment horizontal="right" vertical="center"/>
      <protection/>
    </xf>
    <xf numFmtId="3" fontId="7" fillId="0" borderId="10" xfId="56" applyNumberFormat="1" applyFont="1" applyBorder="1" applyAlignment="1">
      <alignment horizontal="right" vertical="center"/>
      <protection/>
    </xf>
    <xf numFmtId="0" fontId="7" fillId="0" borderId="12" xfId="56" applyFont="1" applyBorder="1" applyAlignment="1">
      <alignment vertical="center"/>
      <protection/>
    </xf>
    <xf numFmtId="0" fontId="7" fillId="0" borderId="12" xfId="56" applyFont="1" applyBorder="1" applyAlignment="1">
      <alignment horizontal="right" vertical="center"/>
      <protection/>
    </xf>
    <xf numFmtId="3" fontId="7" fillId="0" borderId="12" xfId="56" applyNumberFormat="1" applyFont="1" applyBorder="1" applyAlignment="1">
      <alignment horizontal="right" vertical="center"/>
      <protection/>
    </xf>
    <xf numFmtId="3" fontId="7" fillId="0" borderId="12" xfId="56" applyNumberFormat="1" applyFont="1" applyBorder="1" applyAlignment="1">
      <alignment vertical="center"/>
      <protection/>
    </xf>
    <xf numFmtId="0" fontId="7" fillId="0" borderId="0" xfId="56" applyFont="1" applyAlignment="1">
      <alignment vertical="center"/>
      <protection/>
    </xf>
    <xf numFmtId="3" fontId="5" fillId="0" borderId="21" xfId="56" applyNumberFormat="1" applyFont="1" applyBorder="1" applyAlignment="1">
      <alignment vertical="center"/>
      <protection/>
    </xf>
    <xf numFmtId="10" fontId="7" fillId="0" borderId="12" xfId="56" applyNumberFormat="1" applyFont="1" applyBorder="1" applyAlignment="1">
      <alignment vertical="center"/>
      <protection/>
    </xf>
    <xf numFmtId="3" fontId="5" fillId="0" borderId="10" xfId="56" applyNumberFormat="1" applyFont="1" applyBorder="1" applyAlignment="1">
      <alignment vertical="center"/>
      <protection/>
    </xf>
    <xf numFmtId="0" fontId="7" fillId="0" borderId="0" xfId="56" applyFont="1" applyBorder="1" applyAlignment="1">
      <alignment vertical="top"/>
      <protection/>
    </xf>
    <xf numFmtId="0" fontId="7" fillId="0" borderId="0" xfId="56" applyFont="1" applyAlignment="1">
      <alignment horizontal="left" vertical="top"/>
      <protection/>
    </xf>
    <xf numFmtId="0" fontId="34" fillId="0" borderId="0" xfId="56" applyFont="1" applyAlignment="1">
      <alignment vertical="center"/>
      <protection/>
    </xf>
    <xf numFmtId="0" fontId="34" fillId="0" borderId="0" xfId="56" applyFont="1" applyAlignment="1">
      <alignment vertical="top"/>
      <protection/>
    </xf>
    <xf numFmtId="3" fontId="34" fillId="0" borderId="0" xfId="56" applyNumberFormat="1" applyFont="1" applyAlignment="1">
      <alignment vertical="top"/>
      <protection/>
    </xf>
    <xf numFmtId="0" fontId="7" fillId="0" borderId="22" xfId="56" applyFont="1" applyBorder="1" applyAlignment="1">
      <alignment vertical="center"/>
      <protection/>
    </xf>
    <xf numFmtId="3" fontId="7" fillId="0" borderId="22" xfId="56" applyNumberFormat="1" applyFont="1" applyBorder="1" applyAlignment="1">
      <alignment vertical="center"/>
      <protection/>
    </xf>
    <xf numFmtId="3" fontId="7" fillId="0" borderId="10" xfId="0" applyNumberFormat="1" applyFont="1" applyBorder="1" applyAlignment="1">
      <alignment/>
    </xf>
    <xf numFmtId="0" fontId="35" fillId="0" borderId="10" xfId="0" applyFont="1" applyBorder="1" applyAlignment="1">
      <alignment/>
    </xf>
    <xf numFmtId="3" fontId="21" fillId="0" borderId="10" xfId="0" applyNumberFormat="1" applyFont="1" applyBorder="1" applyAlignment="1">
      <alignment vertical="top" wrapText="1"/>
    </xf>
    <xf numFmtId="3" fontId="5" fillId="0" borderId="10" xfId="46" applyNumberFormat="1" applyFont="1" applyBorder="1" applyAlignment="1">
      <alignment horizontal="right"/>
    </xf>
    <xf numFmtId="0" fontId="36" fillId="0" borderId="10" xfId="0" applyFont="1" applyBorder="1" applyAlignment="1">
      <alignment vertical="top" wrapText="1"/>
    </xf>
    <xf numFmtId="0" fontId="35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3" fontId="7" fillId="0" borderId="10" xfId="46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wrapText="1"/>
    </xf>
    <xf numFmtId="165" fontId="7" fillId="0" borderId="10" xfId="0" applyNumberFormat="1" applyFont="1" applyFill="1" applyBorder="1" applyAlignment="1">
      <alignment horizontal="center"/>
    </xf>
    <xf numFmtId="0" fontId="65" fillId="0" borderId="0" xfId="0" applyFont="1" applyAlignment="1">
      <alignment/>
    </xf>
    <xf numFmtId="0" fontId="3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wrapText="1"/>
    </xf>
    <xf numFmtId="0" fontId="0" fillId="0" borderId="0" xfId="0" applyAlignment="1">
      <alignment/>
    </xf>
    <xf numFmtId="0" fontId="65" fillId="0" borderId="0" xfId="0" applyFont="1" applyAlignment="1">
      <alignment/>
    </xf>
    <xf numFmtId="0" fontId="0" fillId="0" borderId="0" xfId="0" applyAlignment="1">
      <alignment/>
    </xf>
    <xf numFmtId="0" fontId="65" fillId="0" borderId="0" xfId="0" applyFont="1" applyAlignment="1">
      <alignment/>
    </xf>
    <xf numFmtId="164" fontId="0" fillId="0" borderId="0" xfId="46" applyNumberFormat="1" applyFont="1" applyAlignment="1">
      <alignment/>
    </xf>
    <xf numFmtId="0" fontId="32" fillId="0" borderId="0" xfId="56" applyFont="1" applyAlignment="1">
      <alignment horizontal="center" vertical="top"/>
      <protection/>
    </xf>
    <xf numFmtId="0" fontId="33" fillId="0" borderId="0" xfId="56" applyFont="1" applyAlignment="1">
      <alignment horizontal="center" vertical="top"/>
      <protection/>
    </xf>
    <xf numFmtId="0" fontId="7" fillId="0" borderId="0" xfId="56" applyFont="1" applyAlignment="1">
      <alignment horizontal="center" vertical="top"/>
      <protection/>
    </xf>
    <xf numFmtId="3" fontId="25" fillId="0" borderId="0" xfId="0" applyNumberFormat="1" applyFont="1" applyAlignment="1">
      <alignment horizontal="left"/>
    </xf>
    <xf numFmtId="3" fontId="25" fillId="0" borderId="0" xfId="0" applyNumberFormat="1" applyFont="1" applyAlignment="1">
      <alignment horizontal="center"/>
    </xf>
    <xf numFmtId="0" fontId="29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_TERC mintára költségveté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6">
      <selection activeCell="A22" sqref="A22"/>
    </sheetView>
  </sheetViews>
  <sheetFormatPr defaultColWidth="9.140625" defaultRowHeight="15"/>
  <cols>
    <col min="1" max="1" width="36.421875" style="186" customWidth="1"/>
    <col min="2" max="2" width="10.7109375" style="186" customWidth="1"/>
    <col min="3" max="3" width="15.7109375" style="186" customWidth="1"/>
    <col min="4" max="4" width="18.7109375" style="187" customWidth="1"/>
    <col min="5" max="16384" width="9.140625" style="185" customWidth="1"/>
  </cols>
  <sheetData>
    <row r="1" ht="15.75">
      <c r="A1" s="186" t="s">
        <v>1084</v>
      </c>
    </row>
    <row r="2" ht="15.75">
      <c r="A2" s="186" t="s">
        <v>1085</v>
      </c>
    </row>
    <row r="4" ht="15.75">
      <c r="A4" s="186" t="s">
        <v>331</v>
      </c>
    </row>
    <row r="5" ht="15.75">
      <c r="A5" s="186" t="s">
        <v>1086</v>
      </c>
    </row>
    <row r="6" ht="15.75">
      <c r="A6" s="186" t="s">
        <v>1082</v>
      </c>
    </row>
    <row r="7" spans="1:4" ht="18.75">
      <c r="A7" s="234" t="s">
        <v>1083</v>
      </c>
      <c r="B7" s="234"/>
      <c r="C7" s="234"/>
      <c r="D7" s="234"/>
    </row>
    <row r="8" spans="2:4" ht="15.75">
      <c r="B8" s="185"/>
      <c r="C8" s="185"/>
      <c r="D8" s="188"/>
    </row>
    <row r="10" spans="1:4" ht="21">
      <c r="A10" s="231" t="s">
        <v>332</v>
      </c>
      <c r="B10" s="232"/>
      <c r="C10" s="232"/>
      <c r="D10" s="232"/>
    </row>
    <row r="11" spans="1:4" ht="15.75">
      <c r="A11" s="189"/>
      <c r="B11" s="190"/>
      <c r="C11" s="190"/>
      <c r="D11" s="191"/>
    </row>
    <row r="12" spans="1:4" ht="24.75" customHeight="1">
      <c r="A12" s="192" t="s">
        <v>333</v>
      </c>
      <c r="B12" s="192"/>
      <c r="C12" s="193"/>
      <c r="D12" s="194" t="s">
        <v>334</v>
      </c>
    </row>
    <row r="13" spans="1:4" ht="24.75" customHeight="1" thickBot="1">
      <c r="A13" s="195" t="s">
        <v>342</v>
      </c>
      <c r="B13" s="195"/>
      <c r="C13" s="196"/>
      <c r="D13" s="197">
        <f>'Összesítő építési munkák'!B22</f>
        <v>0</v>
      </c>
    </row>
    <row r="14" spans="1:4" ht="24.75" customHeight="1" thickTop="1">
      <c r="A14" s="208" t="s">
        <v>335</v>
      </c>
      <c r="B14" s="208"/>
      <c r="C14" s="208"/>
      <c r="D14" s="209">
        <f>SUM(D13:D13)</f>
        <v>0</v>
      </c>
    </row>
    <row r="15" spans="1:4" ht="24.75" customHeight="1">
      <c r="A15" s="195" t="s">
        <v>336</v>
      </c>
      <c r="B15" s="195"/>
      <c r="C15" s="195"/>
      <c r="D15" s="198">
        <f>ROUND(D14,0)</f>
        <v>0</v>
      </c>
    </row>
    <row r="16" spans="1:4" ht="24.75" customHeight="1">
      <c r="A16" s="199" t="s">
        <v>337</v>
      </c>
      <c r="B16" s="199"/>
      <c r="C16" s="199"/>
      <c r="D16" s="200">
        <f>ROUND(C15+D15,0)</f>
        <v>0</v>
      </c>
    </row>
    <row r="17" spans="1:4" ht="24.75" customHeight="1">
      <c r="A17" s="195" t="s">
        <v>338</v>
      </c>
      <c r="B17" s="201">
        <v>0.27</v>
      </c>
      <c r="C17" s="195"/>
      <c r="D17" s="198">
        <f>ROUND(D16*B17,0)</f>
        <v>0</v>
      </c>
    </row>
    <row r="18" spans="1:4" ht="24.75" customHeight="1">
      <c r="A18" s="195" t="s">
        <v>339</v>
      </c>
      <c r="B18" s="195"/>
      <c r="C18" s="192"/>
      <c r="D18" s="202">
        <f>ROUND(D16+D17,0)</f>
        <v>0</v>
      </c>
    </row>
    <row r="21" spans="1:3" ht="15.75">
      <c r="A21" s="186" t="s">
        <v>1088</v>
      </c>
      <c r="B21" s="203"/>
      <c r="C21" s="203"/>
    </row>
    <row r="22" spans="2:3" ht="15.75">
      <c r="B22" s="203"/>
      <c r="C22" s="203"/>
    </row>
    <row r="24" ht="15.75">
      <c r="A24" s="204"/>
    </row>
    <row r="25" spans="1:4" ht="15.75">
      <c r="A25" s="204"/>
      <c r="C25" s="233" t="s">
        <v>340</v>
      </c>
      <c r="D25" s="233"/>
    </row>
    <row r="26" spans="1:4" ht="15.75">
      <c r="A26" s="204"/>
      <c r="C26" s="233" t="s">
        <v>341</v>
      </c>
      <c r="D26" s="233"/>
    </row>
    <row r="31" ht="15.75">
      <c r="A31" s="205"/>
    </row>
    <row r="32" ht="15.75">
      <c r="D32" s="186"/>
    </row>
    <row r="35" spans="2:4" ht="15.75">
      <c r="B35" s="206"/>
      <c r="C35" s="206"/>
      <c r="D35" s="207"/>
    </row>
  </sheetData>
  <sheetProtection/>
  <mergeCells count="4">
    <mergeCell ref="A10:D10"/>
    <mergeCell ref="C25:D25"/>
    <mergeCell ref="C26:D26"/>
    <mergeCell ref="A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3"/>
  <sheetViews>
    <sheetView zoomScalePageLayoutView="0" workbookViewId="0" topLeftCell="A125">
      <selection activeCell="G125" sqref="G125"/>
    </sheetView>
  </sheetViews>
  <sheetFormatPr defaultColWidth="9.140625" defaultRowHeight="15"/>
  <cols>
    <col min="1" max="1" width="7.28125" style="125" customWidth="1"/>
    <col min="2" max="2" width="69.00390625" style="3" customWidth="1"/>
    <col min="3" max="3" width="11.28125" style="141" customWidth="1"/>
    <col min="4" max="4" width="7.7109375" style="141" customWidth="1"/>
    <col min="5" max="5" width="17.00390625" style="141" customWidth="1"/>
    <col min="6" max="6" width="17.7109375" style="114" customWidth="1"/>
  </cols>
  <sheetData>
    <row r="1" spans="1:6" ht="15" customHeight="1">
      <c r="A1" s="169"/>
      <c r="B1" s="173" t="s">
        <v>36</v>
      </c>
      <c r="C1" s="175" t="s">
        <v>24</v>
      </c>
      <c r="D1" s="175" t="s">
        <v>22</v>
      </c>
      <c r="E1" s="179"/>
      <c r="F1" s="174" t="s">
        <v>23</v>
      </c>
    </row>
    <row r="2" spans="1:5" ht="15" customHeight="1">
      <c r="A2" s="170"/>
      <c r="B2" s="108"/>
      <c r="E2" s="147"/>
    </row>
    <row r="3" spans="1:6" ht="15" customHeight="1">
      <c r="A3" s="169"/>
      <c r="B3" s="211" t="s">
        <v>254</v>
      </c>
      <c r="C3" s="138"/>
      <c r="D3" s="138"/>
      <c r="E3" s="148"/>
      <c r="F3" s="127"/>
    </row>
    <row r="4" spans="1:6" ht="15" customHeight="1">
      <c r="A4" s="171"/>
      <c r="B4" s="223"/>
      <c r="C4" s="139"/>
      <c r="D4" s="139"/>
      <c r="E4" s="149"/>
      <c r="F4" s="140"/>
    </row>
    <row r="5" spans="1:2" ht="15">
      <c r="A5" s="125" t="s">
        <v>204</v>
      </c>
      <c r="B5" s="222" t="s">
        <v>600</v>
      </c>
    </row>
    <row r="6" ht="15">
      <c r="B6" t="s">
        <v>601</v>
      </c>
    </row>
    <row r="7" ht="15">
      <c r="B7" t="s">
        <v>347</v>
      </c>
    </row>
    <row r="8" ht="15">
      <c r="B8"/>
    </row>
    <row r="9" ht="15">
      <c r="B9" t="s">
        <v>40</v>
      </c>
    </row>
    <row r="10" ht="15">
      <c r="B10" t="s">
        <v>213</v>
      </c>
    </row>
    <row r="11" ht="15">
      <c r="B11" t="s">
        <v>349</v>
      </c>
    </row>
    <row r="12" ht="15">
      <c r="B12" t="s">
        <v>602</v>
      </c>
    </row>
    <row r="13" ht="15">
      <c r="B13" s="222" t="s">
        <v>603</v>
      </c>
    </row>
    <row r="14" ht="15">
      <c r="B14"/>
    </row>
    <row r="15" spans="2:6" ht="15">
      <c r="B15" s="222" t="s">
        <v>604</v>
      </c>
      <c r="C15" s="139">
        <v>30.4</v>
      </c>
      <c r="D15" s="141" t="s">
        <v>142</v>
      </c>
      <c r="F15" s="114">
        <f>C15*E15</f>
        <v>0</v>
      </c>
    </row>
    <row r="16" ht="15">
      <c r="B16" t="s">
        <v>420</v>
      </c>
    </row>
    <row r="17" ht="15">
      <c r="B17" t="s">
        <v>383</v>
      </c>
    </row>
    <row r="18" ht="15">
      <c r="B18" t="s">
        <v>515</v>
      </c>
    </row>
    <row r="19" ht="15">
      <c r="B19"/>
    </row>
    <row r="20" spans="1:2" ht="15">
      <c r="A20" s="125" t="s">
        <v>205</v>
      </c>
      <c r="B20" s="222" t="s">
        <v>605</v>
      </c>
    </row>
    <row r="21" ht="15">
      <c r="B21" t="s">
        <v>606</v>
      </c>
    </row>
    <row r="22" ht="15">
      <c r="B22" t="s">
        <v>347</v>
      </c>
    </row>
    <row r="23" ht="15">
      <c r="B23"/>
    </row>
    <row r="24" ht="15">
      <c r="B24" t="s">
        <v>40</v>
      </c>
    </row>
    <row r="25" ht="15">
      <c r="B25" t="s">
        <v>213</v>
      </c>
    </row>
    <row r="26" ht="15">
      <c r="B26" t="s">
        <v>349</v>
      </c>
    </row>
    <row r="27" ht="15">
      <c r="B27" t="s">
        <v>602</v>
      </c>
    </row>
    <row r="28" ht="15">
      <c r="B28" s="222" t="s">
        <v>607</v>
      </c>
    </row>
    <row r="29" ht="15">
      <c r="B29"/>
    </row>
    <row r="30" spans="2:6" ht="15">
      <c r="B30" s="222" t="s">
        <v>608</v>
      </c>
      <c r="C30" s="139">
        <v>8.8</v>
      </c>
      <c r="D30" s="141" t="s">
        <v>142</v>
      </c>
      <c r="F30" s="114">
        <f>C30*E30</f>
        <v>0</v>
      </c>
    </row>
    <row r="31" ht="15">
      <c r="B31" t="s">
        <v>420</v>
      </c>
    </row>
    <row r="32" ht="15">
      <c r="B32" t="s">
        <v>383</v>
      </c>
    </row>
    <row r="33" ht="15">
      <c r="B33" t="s">
        <v>515</v>
      </c>
    </row>
    <row r="34" ht="15">
      <c r="B34"/>
    </row>
    <row r="35" spans="1:2" ht="15">
      <c r="A35" s="125" t="s">
        <v>367</v>
      </c>
      <c r="B35" s="222" t="s">
        <v>928</v>
      </c>
    </row>
    <row r="36" ht="15">
      <c r="B36" t="s">
        <v>929</v>
      </c>
    </row>
    <row r="37" ht="15">
      <c r="B37" t="s">
        <v>347</v>
      </c>
    </row>
    <row r="38" ht="15">
      <c r="B38"/>
    </row>
    <row r="39" ht="15">
      <c r="B39" t="s">
        <v>40</v>
      </c>
    </row>
    <row r="40" ht="15">
      <c r="B40" t="s">
        <v>213</v>
      </c>
    </row>
    <row r="41" ht="15">
      <c r="B41" t="s">
        <v>930</v>
      </c>
    </row>
    <row r="42" ht="15">
      <c r="B42" t="s">
        <v>931</v>
      </c>
    </row>
    <row r="43" ht="15">
      <c r="B43" t="s">
        <v>932</v>
      </c>
    </row>
    <row r="44" ht="15">
      <c r="B44" t="s">
        <v>933</v>
      </c>
    </row>
    <row r="45" ht="15">
      <c r="B45" t="s">
        <v>934</v>
      </c>
    </row>
    <row r="46" ht="15">
      <c r="B46" t="s">
        <v>935</v>
      </c>
    </row>
    <row r="47" ht="15">
      <c r="B47" t="s">
        <v>936</v>
      </c>
    </row>
    <row r="48" ht="15">
      <c r="B48" s="222" t="s">
        <v>937</v>
      </c>
    </row>
    <row r="49" ht="15">
      <c r="B49"/>
    </row>
    <row r="50" spans="2:6" ht="15">
      <c r="B50" s="222" t="s">
        <v>938</v>
      </c>
      <c r="C50" s="139">
        <v>2.98</v>
      </c>
      <c r="D50" s="141" t="s">
        <v>25</v>
      </c>
      <c r="F50" s="114">
        <f>C50*E50</f>
        <v>0</v>
      </c>
    </row>
    <row r="51" ht="15">
      <c r="B51" t="s">
        <v>939</v>
      </c>
    </row>
    <row r="52" ht="15">
      <c r="B52" t="s">
        <v>940</v>
      </c>
    </row>
    <row r="53" ht="15">
      <c r="B53" t="s">
        <v>515</v>
      </c>
    </row>
    <row r="54" ht="15">
      <c r="B54"/>
    </row>
    <row r="55" spans="1:2" ht="15">
      <c r="A55" s="125" t="s">
        <v>368</v>
      </c>
      <c r="B55" s="229" t="s">
        <v>1057</v>
      </c>
    </row>
    <row r="56" spans="2:6" ht="15">
      <c r="B56" s="228" t="s">
        <v>1058</v>
      </c>
      <c r="C56" s="139"/>
      <c r="D56" s="228"/>
      <c r="E56" s="228"/>
      <c r="F56" s="228"/>
    </row>
    <row r="57" spans="2:6" ht="15">
      <c r="B57" s="228" t="s">
        <v>347</v>
      </c>
      <c r="C57" s="139"/>
      <c r="D57" s="228"/>
      <c r="E57" s="228"/>
      <c r="F57" s="228"/>
    </row>
    <row r="58" spans="2:6" ht="15">
      <c r="B58" s="228"/>
      <c r="C58" s="139"/>
      <c r="D58" s="228"/>
      <c r="E58" s="228"/>
      <c r="F58" s="228"/>
    </row>
    <row r="59" spans="2:6" ht="15">
      <c r="B59" s="228" t="s">
        <v>40</v>
      </c>
      <c r="C59" s="139"/>
      <c r="D59" s="228"/>
      <c r="E59" s="228"/>
      <c r="F59" s="228"/>
    </row>
    <row r="60" spans="2:6" ht="15">
      <c r="B60" s="228" t="s">
        <v>213</v>
      </c>
      <c r="C60" s="139"/>
      <c r="D60" s="228"/>
      <c r="E60" s="228"/>
      <c r="F60" s="228"/>
    </row>
    <row r="61" spans="2:6" ht="15">
      <c r="B61" s="228" t="s">
        <v>1059</v>
      </c>
      <c r="C61" s="228"/>
      <c r="D61" s="228"/>
      <c r="E61" s="228"/>
      <c r="F61" s="228"/>
    </row>
    <row r="62" spans="2:6" ht="15">
      <c r="B62" s="228" t="s">
        <v>1060</v>
      </c>
      <c r="C62" s="228"/>
      <c r="D62" s="228"/>
      <c r="E62" s="228"/>
      <c r="F62" s="228"/>
    </row>
    <row r="63" spans="2:6" ht="15">
      <c r="B63" s="228" t="s">
        <v>1061</v>
      </c>
      <c r="C63" s="228"/>
      <c r="D63" s="228"/>
      <c r="E63" s="228"/>
      <c r="F63" s="228"/>
    </row>
    <row r="64" spans="2:6" ht="15">
      <c r="B64" s="229" t="s">
        <v>1062</v>
      </c>
      <c r="C64" s="228"/>
      <c r="D64" s="228"/>
      <c r="E64" s="228"/>
      <c r="F64" s="228"/>
    </row>
    <row r="65" spans="2:6" ht="15">
      <c r="B65" s="228"/>
      <c r="C65" s="228"/>
      <c r="D65" s="228"/>
      <c r="E65" s="228"/>
      <c r="F65" s="228"/>
    </row>
    <row r="66" spans="2:6" ht="15">
      <c r="B66" s="229" t="s">
        <v>604</v>
      </c>
      <c r="C66" s="139">
        <v>230</v>
      </c>
      <c r="D66" s="141" t="s">
        <v>142</v>
      </c>
      <c r="F66" s="114">
        <f>E66*C66</f>
        <v>0</v>
      </c>
    </row>
    <row r="67" spans="2:6" ht="15">
      <c r="B67" s="228" t="s">
        <v>420</v>
      </c>
      <c r="C67" s="228"/>
      <c r="D67" s="228"/>
      <c r="E67" s="228"/>
      <c r="F67" s="228"/>
    </row>
    <row r="68" spans="2:6" ht="15">
      <c r="B68" s="228" t="s">
        <v>383</v>
      </c>
      <c r="C68" s="228"/>
      <c r="D68" s="228"/>
      <c r="E68" s="228"/>
      <c r="F68" s="228"/>
    </row>
    <row r="69" spans="2:6" ht="15">
      <c r="B69" s="228" t="s">
        <v>515</v>
      </c>
      <c r="C69" s="228"/>
      <c r="D69" s="228"/>
      <c r="E69" s="228"/>
      <c r="F69" s="228"/>
    </row>
    <row r="70" ht="15">
      <c r="B70"/>
    </row>
    <row r="71" spans="1:2" ht="15">
      <c r="A71" s="125" t="s">
        <v>377</v>
      </c>
      <c r="B71" s="229" t="s">
        <v>1063</v>
      </c>
    </row>
    <row r="72" spans="2:6" ht="15">
      <c r="B72" s="228" t="s">
        <v>1064</v>
      </c>
      <c r="C72" s="228"/>
      <c r="D72" s="228"/>
      <c r="E72" s="228"/>
      <c r="F72" s="228"/>
    </row>
    <row r="73" spans="2:6" ht="15">
      <c r="B73" s="228" t="s">
        <v>347</v>
      </c>
      <c r="C73" s="228"/>
      <c r="D73" s="228"/>
      <c r="E73" s="228"/>
      <c r="F73" s="228"/>
    </row>
    <row r="74" spans="2:6" ht="15">
      <c r="B74" s="228"/>
      <c r="C74" s="228"/>
      <c r="D74" s="228"/>
      <c r="E74" s="228"/>
      <c r="F74" s="228"/>
    </row>
    <row r="75" spans="2:6" ht="15">
      <c r="B75" s="228" t="s">
        <v>40</v>
      </c>
      <c r="C75" s="228"/>
      <c r="D75" s="228"/>
      <c r="E75" s="228"/>
      <c r="F75" s="228"/>
    </row>
    <row r="76" spans="2:6" ht="15">
      <c r="B76" s="228" t="s">
        <v>213</v>
      </c>
      <c r="C76" s="228"/>
      <c r="D76" s="228"/>
      <c r="E76" s="228"/>
      <c r="F76" s="228"/>
    </row>
    <row r="77" spans="2:6" ht="15">
      <c r="B77" s="228" t="s">
        <v>1059</v>
      </c>
      <c r="C77" s="228"/>
      <c r="D77" s="228"/>
      <c r="E77" s="228"/>
      <c r="F77" s="228"/>
    </row>
    <row r="78" spans="2:6" ht="15">
      <c r="B78" s="228" t="s">
        <v>1065</v>
      </c>
      <c r="C78" s="228"/>
      <c r="D78" s="228"/>
      <c r="E78" s="228"/>
      <c r="F78" s="228"/>
    </row>
    <row r="79" spans="2:6" ht="15">
      <c r="B79" s="228" t="s">
        <v>1066</v>
      </c>
      <c r="C79" s="228"/>
      <c r="D79" s="228"/>
      <c r="E79" s="228"/>
      <c r="F79" s="228"/>
    </row>
    <row r="80" spans="2:6" ht="15">
      <c r="B80" s="229" t="s">
        <v>1067</v>
      </c>
      <c r="C80" s="228"/>
      <c r="D80" s="228"/>
      <c r="E80" s="228"/>
      <c r="F80" s="228"/>
    </row>
    <row r="81" spans="2:6" ht="15">
      <c r="B81" s="228"/>
      <c r="C81" s="228"/>
      <c r="D81" s="228"/>
      <c r="E81" s="228"/>
      <c r="F81" s="228"/>
    </row>
    <row r="82" spans="2:6" ht="15">
      <c r="B82" s="229" t="s">
        <v>1068</v>
      </c>
      <c r="C82" s="139">
        <v>89</v>
      </c>
      <c r="D82" s="141" t="s">
        <v>292</v>
      </c>
      <c r="F82" s="114">
        <f>C82*E82</f>
        <v>0</v>
      </c>
    </row>
    <row r="83" spans="2:6" ht="15">
      <c r="B83" s="228" t="s">
        <v>611</v>
      </c>
      <c r="C83" s="228"/>
      <c r="D83" s="228"/>
      <c r="E83" s="228"/>
      <c r="F83" s="228"/>
    </row>
    <row r="84" spans="2:6" ht="15">
      <c r="B84" s="228" t="s">
        <v>480</v>
      </c>
      <c r="C84" s="228"/>
      <c r="D84" s="228"/>
      <c r="E84" s="228"/>
      <c r="F84" s="228"/>
    </row>
    <row r="85" spans="2:6" ht="15">
      <c r="B85" s="228" t="s">
        <v>515</v>
      </c>
      <c r="C85" s="228"/>
      <c r="D85" s="228"/>
      <c r="E85" s="228"/>
      <c r="F85" s="228"/>
    </row>
    <row r="86" spans="2:6" ht="15">
      <c r="B86" s="228"/>
      <c r="C86" s="228"/>
      <c r="D86" s="228"/>
      <c r="E86" s="228"/>
      <c r="F86" s="228"/>
    </row>
    <row r="87" spans="1:2" ht="15">
      <c r="A87" s="125" t="s">
        <v>390</v>
      </c>
      <c r="B87" s="229" t="s">
        <v>1069</v>
      </c>
    </row>
    <row r="88" spans="2:6" ht="15">
      <c r="B88" s="228" t="s">
        <v>1070</v>
      </c>
      <c r="C88" s="228"/>
      <c r="D88" s="228"/>
      <c r="E88" s="228"/>
      <c r="F88" s="228"/>
    </row>
    <row r="89" spans="2:6" ht="15">
      <c r="B89" s="228" t="s">
        <v>347</v>
      </c>
      <c r="C89" s="228"/>
      <c r="D89" s="228"/>
      <c r="E89" s="228"/>
      <c r="F89" s="228"/>
    </row>
    <row r="90" spans="2:6" ht="15">
      <c r="B90" s="228"/>
      <c r="C90" s="228"/>
      <c r="D90" s="228"/>
      <c r="E90" s="228"/>
      <c r="F90" s="228"/>
    </row>
    <row r="91" spans="2:6" ht="15">
      <c r="B91" s="228" t="s">
        <v>40</v>
      </c>
      <c r="C91" s="228"/>
      <c r="D91" s="228"/>
      <c r="E91" s="228"/>
      <c r="F91" s="228"/>
    </row>
    <row r="92" spans="2:6" ht="15">
      <c r="B92" s="228" t="s">
        <v>213</v>
      </c>
      <c r="C92" s="228"/>
      <c r="D92" s="228"/>
      <c r="E92" s="228"/>
      <c r="F92" s="228"/>
    </row>
    <row r="93" spans="2:6" ht="15">
      <c r="B93" s="228" t="s">
        <v>1059</v>
      </c>
      <c r="C93" s="228"/>
      <c r="D93" s="228"/>
      <c r="E93" s="228"/>
      <c r="F93" s="228"/>
    </row>
    <row r="94" spans="2:6" ht="15">
      <c r="B94" s="228" t="s">
        <v>1065</v>
      </c>
      <c r="C94" s="228"/>
      <c r="D94" s="228"/>
      <c r="E94" s="228"/>
      <c r="F94" s="228"/>
    </row>
    <row r="95" spans="2:6" ht="15">
      <c r="B95" s="228" t="s">
        <v>1061</v>
      </c>
      <c r="C95" s="228"/>
      <c r="D95" s="228"/>
      <c r="E95" s="228"/>
      <c r="F95" s="228"/>
    </row>
    <row r="96" spans="2:6" ht="15">
      <c r="B96" s="229" t="s">
        <v>1071</v>
      </c>
      <c r="C96" s="228"/>
      <c r="D96" s="228"/>
      <c r="E96" s="228"/>
      <c r="F96" s="228"/>
    </row>
    <row r="97" spans="2:6" ht="15">
      <c r="B97" s="228"/>
      <c r="C97" s="228"/>
      <c r="D97" s="228"/>
      <c r="E97" s="228"/>
      <c r="F97" s="228"/>
    </row>
    <row r="98" spans="2:6" ht="15">
      <c r="B98" s="229" t="s">
        <v>1072</v>
      </c>
      <c r="C98" s="139">
        <v>11</v>
      </c>
      <c r="D98" s="141" t="s">
        <v>292</v>
      </c>
      <c r="F98" s="114">
        <f>C98*E98</f>
        <v>0</v>
      </c>
    </row>
    <row r="99" spans="2:6" ht="15">
      <c r="B99" s="228" t="s">
        <v>611</v>
      </c>
      <c r="C99" s="228"/>
      <c r="D99" s="228"/>
      <c r="E99" s="228"/>
      <c r="F99" s="228"/>
    </row>
    <row r="100" spans="2:6" ht="15">
      <c r="B100" s="228" t="s">
        <v>480</v>
      </c>
      <c r="C100" s="228"/>
      <c r="D100" s="228"/>
      <c r="E100" s="228"/>
      <c r="F100" s="228"/>
    </row>
    <row r="101" spans="2:6" ht="15">
      <c r="B101" s="228" t="s">
        <v>515</v>
      </c>
      <c r="C101" s="228"/>
      <c r="D101" s="228"/>
      <c r="E101" s="228"/>
      <c r="F101" s="228"/>
    </row>
    <row r="102" spans="2:6" ht="15">
      <c r="B102" s="228"/>
      <c r="C102" s="228"/>
      <c r="D102" s="228"/>
      <c r="E102" s="228"/>
      <c r="F102" s="228"/>
    </row>
    <row r="103" spans="1:2" ht="15">
      <c r="A103" s="125" t="s">
        <v>391</v>
      </c>
      <c r="B103" s="229" t="s">
        <v>1073</v>
      </c>
    </row>
    <row r="104" spans="1:6" s="226" customFormat="1" ht="15">
      <c r="A104" s="125"/>
      <c r="B104" s="228" t="s">
        <v>1074</v>
      </c>
      <c r="C104" s="228"/>
      <c r="D104" s="228"/>
      <c r="E104" s="228"/>
      <c r="F104" s="228"/>
    </row>
    <row r="105" spans="1:6" s="226" customFormat="1" ht="15">
      <c r="A105" s="125"/>
      <c r="B105" s="228" t="s">
        <v>347</v>
      </c>
      <c r="C105" s="228"/>
      <c r="D105" s="228"/>
      <c r="E105" s="228"/>
      <c r="F105" s="228"/>
    </row>
    <row r="106" spans="1:6" s="226" customFormat="1" ht="15">
      <c r="A106" s="125"/>
      <c r="B106" s="228"/>
      <c r="C106" s="228"/>
      <c r="D106" s="228"/>
      <c r="E106" s="228"/>
      <c r="F106" s="228"/>
    </row>
    <row r="107" spans="1:6" s="226" customFormat="1" ht="15">
      <c r="A107" s="125"/>
      <c r="B107" s="228" t="s">
        <v>40</v>
      </c>
      <c r="C107" s="228"/>
      <c r="D107" s="228"/>
      <c r="E107" s="228"/>
      <c r="F107" s="228"/>
    </row>
    <row r="108" spans="1:6" s="226" customFormat="1" ht="15">
      <c r="A108" s="125"/>
      <c r="B108" s="228" t="s">
        <v>213</v>
      </c>
      <c r="C108" s="228"/>
      <c r="D108" s="228"/>
      <c r="E108" s="228"/>
      <c r="F108" s="228"/>
    </row>
    <row r="109" spans="1:6" s="226" customFormat="1" ht="15">
      <c r="A109" s="125"/>
      <c r="B109" s="228" t="s">
        <v>1059</v>
      </c>
      <c r="C109" s="228"/>
      <c r="D109" s="228"/>
      <c r="E109" s="228"/>
      <c r="F109" s="228"/>
    </row>
    <row r="110" spans="1:6" s="226" customFormat="1" ht="15">
      <c r="A110" s="125"/>
      <c r="B110" s="228" t="s">
        <v>1075</v>
      </c>
      <c r="C110" s="228"/>
      <c r="D110" s="228"/>
      <c r="E110" s="228"/>
      <c r="F110" s="228"/>
    </row>
    <row r="111" spans="1:6" s="226" customFormat="1" ht="15">
      <c r="A111" s="125"/>
      <c r="B111" s="229" t="s">
        <v>1076</v>
      </c>
      <c r="C111" s="228"/>
      <c r="D111" s="228"/>
      <c r="E111" s="228"/>
      <c r="F111" s="228"/>
    </row>
    <row r="112" spans="1:6" s="226" customFormat="1" ht="15">
      <c r="A112" s="125"/>
      <c r="B112" s="228"/>
      <c r="C112" s="228"/>
      <c r="D112" s="228"/>
      <c r="E112" s="228"/>
      <c r="F112" s="228"/>
    </row>
    <row r="113" spans="1:6" s="226" customFormat="1" ht="15">
      <c r="A113" s="125"/>
      <c r="B113" s="229" t="s">
        <v>1077</v>
      </c>
      <c r="C113" s="139">
        <v>230</v>
      </c>
      <c r="D113" s="141" t="s">
        <v>142</v>
      </c>
      <c r="E113" s="141"/>
      <c r="F113" s="114">
        <f>C113*E113</f>
        <v>0</v>
      </c>
    </row>
    <row r="114" spans="1:6" s="226" customFormat="1" ht="15">
      <c r="A114" s="125"/>
      <c r="B114" s="228" t="s">
        <v>420</v>
      </c>
      <c r="C114" s="228"/>
      <c r="D114" s="228"/>
      <c r="E114" s="228"/>
      <c r="F114" s="228"/>
    </row>
    <row r="115" spans="1:6" s="226" customFormat="1" ht="15">
      <c r="A115" s="125"/>
      <c r="B115" s="228" t="s">
        <v>383</v>
      </c>
      <c r="C115" s="228"/>
      <c r="D115" s="228"/>
      <c r="E115" s="228"/>
      <c r="F115" s="228"/>
    </row>
    <row r="116" spans="1:6" s="226" customFormat="1" ht="15">
      <c r="A116" s="125"/>
      <c r="B116" s="228" t="s">
        <v>515</v>
      </c>
      <c r="C116" s="228"/>
      <c r="D116" s="228"/>
      <c r="E116" s="228"/>
      <c r="F116" s="228"/>
    </row>
    <row r="117" spans="1:6" s="226" customFormat="1" ht="15">
      <c r="A117" s="125"/>
      <c r="B117" s="228"/>
      <c r="C117" s="228"/>
      <c r="D117" s="228"/>
      <c r="E117" s="228"/>
      <c r="F117" s="228"/>
    </row>
    <row r="118" spans="1:2" s="226" customFormat="1" ht="15">
      <c r="A118" s="125" t="s">
        <v>399</v>
      </c>
      <c r="B118" s="229" t="s">
        <v>1078</v>
      </c>
    </row>
    <row r="119" spans="1:6" s="226" customFormat="1" ht="15">
      <c r="A119" s="125"/>
      <c r="B119" s="228" t="s">
        <v>1079</v>
      </c>
      <c r="C119" s="228"/>
      <c r="D119" s="228"/>
      <c r="E119" s="228"/>
      <c r="F119" s="228"/>
    </row>
    <row r="120" spans="1:6" s="226" customFormat="1" ht="15">
      <c r="A120" s="125"/>
      <c r="B120" s="228" t="s">
        <v>347</v>
      </c>
      <c r="C120" s="228"/>
      <c r="D120" s="228"/>
      <c r="E120" s="228"/>
      <c r="F120" s="228"/>
    </row>
    <row r="121" spans="1:6" s="226" customFormat="1" ht="15">
      <c r="A121" s="125"/>
      <c r="B121" s="228"/>
      <c r="C121" s="228"/>
      <c r="D121" s="228"/>
      <c r="E121" s="228"/>
      <c r="F121" s="228"/>
    </row>
    <row r="122" spans="1:6" s="226" customFormat="1" ht="15">
      <c r="A122" s="125"/>
      <c r="B122" s="228" t="s">
        <v>40</v>
      </c>
      <c r="C122" s="228"/>
      <c r="D122" s="228"/>
      <c r="E122" s="228"/>
      <c r="F122" s="228"/>
    </row>
    <row r="123" spans="1:6" s="226" customFormat="1" ht="15">
      <c r="A123" s="125"/>
      <c r="B123" s="228" t="s">
        <v>213</v>
      </c>
      <c r="C123" s="228"/>
      <c r="D123" s="228"/>
      <c r="E123" s="228"/>
      <c r="F123" s="228"/>
    </row>
    <row r="124" spans="1:6" s="226" customFormat="1" ht="15">
      <c r="A124" s="125"/>
      <c r="B124" s="228" t="s">
        <v>1059</v>
      </c>
      <c r="C124" s="228"/>
      <c r="D124" s="228"/>
      <c r="E124" s="228"/>
      <c r="F124" s="228"/>
    </row>
    <row r="125" spans="1:6" s="226" customFormat="1" ht="15">
      <c r="A125" s="125"/>
      <c r="B125" s="228" t="s">
        <v>1075</v>
      </c>
      <c r="C125" s="228"/>
      <c r="D125" s="228"/>
      <c r="E125" s="228"/>
      <c r="F125" s="228"/>
    </row>
    <row r="126" spans="1:6" s="226" customFormat="1" ht="15">
      <c r="A126" s="125"/>
      <c r="B126" s="229" t="s">
        <v>1080</v>
      </c>
      <c r="C126" s="228"/>
      <c r="D126" s="228"/>
      <c r="E126" s="228"/>
      <c r="F126" s="228"/>
    </row>
    <row r="127" spans="1:6" s="226" customFormat="1" ht="15">
      <c r="A127" s="125"/>
      <c r="B127" s="228"/>
      <c r="C127" s="228"/>
      <c r="D127" s="228"/>
      <c r="E127" s="228"/>
      <c r="F127" s="228"/>
    </row>
    <row r="128" spans="1:6" s="226" customFormat="1" ht="15">
      <c r="A128" s="125"/>
      <c r="B128" s="229" t="s">
        <v>1081</v>
      </c>
      <c r="C128" s="139">
        <v>89</v>
      </c>
      <c r="D128" s="141" t="s">
        <v>292</v>
      </c>
      <c r="E128" s="141"/>
      <c r="F128" s="114">
        <f>C128*E128</f>
        <v>0</v>
      </c>
    </row>
    <row r="129" spans="1:6" s="226" customFormat="1" ht="15">
      <c r="A129" s="125"/>
      <c r="B129" s="228" t="s">
        <v>611</v>
      </c>
      <c r="C129" s="228"/>
      <c r="D129" s="228"/>
      <c r="E129" s="228"/>
      <c r="F129" s="228"/>
    </row>
    <row r="130" spans="1:6" s="226" customFormat="1" ht="15">
      <c r="A130" s="125"/>
      <c r="B130" s="228" t="s">
        <v>480</v>
      </c>
      <c r="C130" s="228"/>
      <c r="D130" s="228"/>
      <c r="E130" s="228"/>
      <c r="F130" s="228"/>
    </row>
    <row r="131" spans="1:6" s="226" customFormat="1" ht="15">
      <c r="A131" s="125"/>
      <c r="B131" s="228" t="s">
        <v>515</v>
      </c>
      <c r="C131" s="228"/>
      <c r="D131" s="228"/>
      <c r="E131" s="228"/>
      <c r="F131" s="228"/>
    </row>
    <row r="132" spans="1:6" s="226" customFormat="1" ht="15">
      <c r="A132" s="125"/>
      <c r="C132" s="141"/>
      <c r="D132" s="141"/>
      <c r="E132" s="141"/>
      <c r="F132" s="114"/>
    </row>
    <row r="133" spans="1:6" ht="15" customHeight="1">
      <c r="A133" s="169"/>
      <c r="B133" s="211" t="s">
        <v>307</v>
      </c>
      <c r="C133" s="138"/>
      <c r="D133" s="138"/>
      <c r="E133" s="148"/>
      <c r="F133" s="135">
        <f>SUM(F4:F132)</f>
        <v>0</v>
      </c>
    </row>
  </sheetData>
  <sheetProtection/>
  <printOptions/>
  <pageMargins left="0.7086614173228347" right="0.7086614173228347" top="0.37" bottom="0.4" header="0.25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8.8515625" style="125" customWidth="1"/>
    <col min="2" max="2" width="66.28125" style="3" customWidth="1"/>
    <col min="3" max="3" width="11.7109375" style="3" customWidth="1"/>
    <col min="4" max="4" width="9.2812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4"/>
      <c r="F1" s="174" t="s">
        <v>23</v>
      </c>
    </row>
    <row r="2" spans="2:6" ht="15">
      <c r="B2" s="14"/>
      <c r="C2" s="114"/>
      <c r="D2" s="114"/>
      <c r="E2" s="114"/>
      <c r="F2" s="114"/>
    </row>
    <row r="3" spans="1:6" ht="15.75">
      <c r="A3" s="124"/>
      <c r="B3" s="211" t="s">
        <v>314</v>
      </c>
      <c r="C3" s="127"/>
      <c r="D3" s="127"/>
      <c r="E3" s="127"/>
      <c r="F3" s="127"/>
    </row>
    <row r="5" spans="1:2" ht="15">
      <c r="A5" s="125" t="s">
        <v>204</v>
      </c>
      <c r="B5" s="222" t="s">
        <v>345</v>
      </c>
    </row>
    <row r="6" ht="15">
      <c r="B6" t="s">
        <v>346</v>
      </c>
    </row>
    <row r="7" ht="15">
      <c r="B7" t="s">
        <v>347</v>
      </c>
    </row>
    <row r="8" ht="15">
      <c r="B8"/>
    </row>
    <row r="9" ht="15">
      <c r="B9" t="s">
        <v>40</v>
      </c>
    </row>
    <row r="10" ht="15">
      <c r="B10" t="s">
        <v>348</v>
      </c>
    </row>
    <row r="11" ht="15">
      <c r="B11" t="s">
        <v>349</v>
      </c>
    </row>
    <row r="12" ht="15">
      <c r="B12" t="s">
        <v>350</v>
      </c>
    </row>
    <row r="13" ht="15">
      <c r="B13" s="222" t="s">
        <v>351</v>
      </c>
    </row>
    <row r="14" ht="15">
      <c r="B14"/>
    </row>
    <row r="15" spans="2:6" ht="15">
      <c r="B15" s="222" t="s">
        <v>352</v>
      </c>
      <c r="C15" s="3">
        <v>222.95</v>
      </c>
      <c r="D15" s="3" t="s">
        <v>25</v>
      </c>
      <c r="F15" s="114">
        <f>C15*E15</f>
        <v>0</v>
      </c>
    </row>
    <row r="16" ht="15">
      <c r="B16" t="s">
        <v>353</v>
      </c>
    </row>
    <row r="17" ht="15">
      <c r="B17" t="s">
        <v>354</v>
      </c>
    </row>
    <row r="18" ht="15">
      <c r="B18" t="s">
        <v>355</v>
      </c>
    </row>
    <row r="19" ht="15">
      <c r="B19" s="143"/>
    </row>
    <row r="20" spans="1:2" ht="15">
      <c r="A20" s="125" t="s">
        <v>205</v>
      </c>
      <c r="B20" s="222" t="s">
        <v>356</v>
      </c>
    </row>
    <row r="21" ht="15">
      <c r="B21" t="s">
        <v>357</v>
      </c>
    </row>
    <row r="22" ht="15">
      <c r="B22" t="s">
        <v>347</v>
      </c>
    </row>
    <row r="23" ht="15">
      <c r="B23"/>
    </row>
    <row r="24" ht="15">
      <c r="B24" t="s">
        <v>40</v>
      </c>
    </row>
    <row r="25" ht="15">
      <c r="B25" t="s">
        <v>348</v>
      </c>
    </row>
    <row r="26" ht="15">
      <c r="B26" t="s">
        <v>349</v>
      </c>
    </row>
    <row r="27" ht="15">
      <c r="B27" s="222" t="s">
        <v>358</v>
      </c>
    </row>
    <row r="28" ht="15">
      <c r="B28"/>
    </row>
    <row r="29" spans="2:6" ht="15">
      <c r="B29" s="222" t="s">
        <v>359</v>
      </c>
      <c r="C29" s="3">
        <v>26.26</v>
      </c>
      <c r="D29" s="3" t="s">
        <v>25</v>
      </c>
      <c r="F29" s="114">
        <f>C29*E29</f>
        <v>0</v>
      </c>
    </row>
    <row r="30" ht="15">
      <c r="B30" t="s">
        <v>353</v>
      </c>
    </row>
    <row r="31" ht="15">
      <c r="B31" t="s">
        <v>354</v>
      </c>
    </row>
    <row r="32" ht="15">
      <c r="B32" t="s">
        <v>355</v>
      </c>
    </row>
    <row r="33" ht="15">
      <c r="B33" s="143"/>
    </row>
    <row r="34" spans="1:2" ht="15">
      <c r="A34" s="125" t="s">
        <v>367</v>
      </c>
      <c r="B34" s="222" t="s">
        <v>360</v>
      </c>
    </row>
    <row r="35" ht="15">
      <c r="B35" t="s">
        <v>361</v>
      </c>
    </row>
    <row r="36" ht="15">
      <c r="B36" t="s">
        <v>347</v>
      </c>
    </row>
    <row r="37" ht="15">
      <c r="B37"/>
    </row>
    <row r="38" ht="15">
      <c r="B38" t="s">
        <v>40</v>
      </c>
    </row>
    <row r="39" ht="15">
      <c r="B39" t="s">
        <v>348</v>
      </c>
    </row>
    <row r="40" ht="15">
      <c r="B40" t="s">
        <v>362</v>
      </c>
    </row>
    <row r="41" ht="15">
      <c r="B41" t="s">
        <v>363</v>
      </c>
    </row>
    <row r="42" ht="15">
      <c r="B42" s="222" t="s">
        <v>364</v>
      </c>
    </row>
    <row r="43" ht="15">
      <c r="B43"/>
    </row>
    <row r="44" spans="2:6" ht="15">
      <c r="B44" s="222" t="s">
        <v>365</v>
      </c>
      <c r="C44" s="3">
        <v>222.95</v>
      </c>
      <c r="D44" s="3" t="s">
        <v>25</v>
      </c>
      <c r="F44" s="114">
        <f>C44*E44</f>
        <v>0</v>
      </c>
    </row>
    <row r="45" ht="15">
      <c r="B45" t="s">
        <v>366</v>
      </c>
    </row>
    <row r="46" spans="2:6" ht="15">
      <c r="B46" t="s">
        <v>354</v>
      </c>
      <c r="F46" s="114"/>
    </row>
    <row r="47" ht="15">
      <c r="B47" t="s">
        <v>355</v>
      </c>
    </row>
    <row r="48" ht="15">
      <c r="B48"/>
    </row>
    <row r="49" spans="1:2" ht="15">
      <c r="A49" s="125" t="s">
        <v>368</v>
      </c>
      <c r="B49" s="222" t="s">
        <v>369</v>
      </c>
    </row>
    <row r="50" ht="15">
      <c r="B50" t="s">
        <v>370</v>
      </c>
    </row>
    <row r="51" ht="15">
      <c r="B51" t="s">
        <v>347</v>
      </c>
    </row>
    <row r="52" ht="15">
      <c r="B52"/>
    </row>
    <row r="53" ht="15">
      <c r="B53" t="s">
        <v>40</v>
      </c>
    </row>
    <row r="54" ht="15">
      <c r="B54" t="s">
        <v>348</v>
      </c>
    </row>
    <row r="55" ht="15">
      <c r="B55" t="s">
        <v>371</v>
      </c>
    </row>
    <row r="56" ht="15">
      <c r="B56" t="s">
        <v>372</v>
      </c>
    </row>
    <row r="57" ht="15">
      <c r="B57" t="s">
        <v>373</v>
      </c>
    </row>
    <row r="58" ht="15">
      <c r="B58" s="222" t="s">
        <v>374</v>
      </c>
    </row>
    <row r="59" ht="15">
      <c r="B59"/>
    </row>
    <row r="60" spans="2:6" ht="15">
      <c r="B60" s="222" t="s">
        <v>375</v>
      </c>
      <c r="C60" s="3">
        <v>222.95</v>
      </c>
      <c r="D60" s="3" t="s">
        <v>25</v>
      </c>
      <c r="F60" s="114">
        <f>C60*E60</f>
        <v>0</v>
      </c>
    </row>
    <row r="61" ht="15">
      <c r="B61" t="s">
        <v>376</v>
      </c>
    </row>
    <row r="62" ht="15">
      <c r="B62" t="s">
        <v>354</v>
      </c>
    </row>
    <row r="63" ht="15">
      <c r="B63" t="s">
        <v>355</v>
      </c>
    </row>
    <row r="64" ht="15">
      <c r="B64"/>
    </row>
    <row r="65" spans="1:2" ht="15">
      <c r="A65" s="125" t="s">
        <v>377</v>
      </c>
      <c r="B65" s="222" t="s">
        <v>378</v>
      </c>
    </row>
    <row r="66" ht="15">
      <c r="B66" t="s">
        <v>379</v>
      </c>
    </row>
    <row r="67" ht="15">
      <c r="B67" t="s">
        <v>347</v>
      </c>
    </row>
    <row r="68" ht="15">
      <c r="B68"/>
    </row>
    <row r="69" ht="15">
      <c r="B69" t="s">
        <v>40</v>
      </c>
    </row>
    <row r="70" ht="15">
      <c r="B70" t="s">
        <v>348</v>
      </c>
    </row>
    <row r="71" ht="15">
      <c r="B71" t="s">
        <v>371</v>
      </c>
    </row>
    <row r="72" ht="15">
      <c r="B72" t="s">
        <v>372</v>
      </c>
    </row>
    <row r="73" ht="15">
      <c r="B73" s="222" t="s">
        <v>380</v>
      </c>
    </row>
    <row r="74" ht="15">
      <c r="B74"/>
    </row>
    <row r="75" spans="2:6" ht="15">
      <c r="B75" s="222" t="s">
        <v>381</v>
      </c>
      <c r="C75" s="3">
        <v>234</v>
      </c>
      <c r="D75" s="3" t="s">
        <v>142</v>
      </c>
      <c r="F75" s="114">
        <f>C75*E75</f>
        <v>0</v>
      </c>
    </row>
    <row r="76" ht="15">
      <c r="B76" t="s">
        <v>382</v>
      </c>
    </row>
    <row r="77" ht="15">
      <c r="B77" t="s">
        <v>383</v>
      </c>
    </row>
    <row r="78" ht="15">
      <c r="B78" t="s">
        <v>355</v>
      </c>
    </row>
    <row r="79" ht="15">
      <c r="B79"/>
    </row>
    <row r="80" spans="1:2" ht="15">
      <c r="A80" s="125" t="s">
        <v>390</v>
      </c>
      <c r="B80" s="222" t="s">
        <v>384</v>
      </c>
    </row>
    <row r="81" ht="15">
      <c r="B81" t="s">
        <v>385</v>
      </c>
    </row>
    <row r="82" ht="15">
      <c r="B82" t="s">
        <v>347</v>
      </c>
    </row>
    <row r="83" ht="15">
      <c r="B83"/>
    </row>
    <row r="84" ht="15">
      <c r="B84" t="s">
        <v>40</v>
      </c>
    </row>
    <row r="85" ht="15">
      <c r="B85" t="s">
        <v>348</v>
      </c>
    </row>
    <row r="86" ht="15">
      <c r="B86" t="s">
        <v>371</v>
      </c>
    </row>
    <row r="87" ht="15">
      <c r="B87" t="s">
        <v>386</v>
      </c>
    </row>
    <row r="88" ht="15">
      <c r="B88" s="222" t="s">
        <v>387</v>
      </c>
    </row>
    <row r="89" ht="15">
      <c r="B89"/>
    </row>
    <row r="90" spans="2:6" ht="15">
      <c r="B90" s="222" t="s">
        <v>388</v>
      </c>
      <c r="C90" s="3">
        <v>17.15</v>
      </c>
      <c r="D90" s="3" t="s">
        <v>142</v>
      </c>
      <c r="F90" s="114">
        <f>C90*E90</f>
        <v>0</v>
      </c>
    </row>
    <row r="91" ht="15">
      <c r="B91" t="s">
        <v>389</v>
      </c>
    </row>
    <row r="92" ht="15">
      <c r="B92" t="s">
        <v>383</v>
      </c>
    </row>
    <row r="93" ht="15">
      <c r="B93" t="s">
        <v>355</v>
      </c>
    </row>
    <row r="94" ht="15">
      <c r="B94"/>
    </row>
    <row r="95" spans="1:2" ht="15">
      <c r="A95" s="125" t="s">
        <v>391</v>
      </c>
      <c r="B95" s="222" t="s">
        <v>392</v>
      </c>
    </row>
    <row r="96" ht="15">
      <c r="B96" t="s">
        <v>393</v>
      </c>
    </row>
    <row r="97" ht="15">
      <c r="B97" t="s">
        <v>347</v>
      </c>
    </row>
    <row r="98" ht="15">
      <c r="B98"/>
    </row>
    <row r="99" ht="15">
      <c r="B99" t="s">
        <v>40</v>
      </c>
    </row>
    <row r="100" ht="15">
      <c r="B100" t="s">
        <v>348</v>
      </c>
    </row>
    <row r="101" ht="15">
      <c r="B101" t="s">
        <v>394</v>
      </c>
    </row>
    <row r="102" ht="15">
      <c r="B102" t="s">
        <v>395</v>
      </c>
    </row>
    <row r="103" ht="15">
      <c r="B103" s="222" t="s">
        <v>396</v>
      </c>
    </row>
    <row r="104" ht="15">
      <c r="B104"/>
    </row>
    <row r="105" spans="2:6" ht="15">
      <c r="B105" s="222" t="s">
        <v>397</v>
      </c>
      <c r="C105" s="3">
        <v>12.01</v>
      </c>
      <c r="D105" s="3" t="s">
        <v>25</v>
      </c>
      <c r="F105" s="114">
        <f>C105*E105</f>
        <v>0</v>
      </c>
    </row>
    <row r="106" ht="15">
      <c r="B106" t="s">
        <v>398</v>
      </c>
    </row>
    <row r="107" ht="15">
      <c r="B107" t="s">
        <v>354</v>
      </c>
    </row>
    <row r="108" ht="15">
      <c r="B108" t="s">
        <v>355</v>
      </c>
    </row>
    <row r="109" ht="15">
      <c r="B109"/>
    </row>
    <row r="110" spans="1:2" ht="15">
      <c r="A110" s="125" t="s">
        <v>399</v>
      </c>
      <c r="B110" s="222" t="s">
        <v>400</v>
      </c>
    </row>
    <row r="111" ht="15">
      <c r="B111" t="s">
        <v>401</v>
      </c>
    </row>
    <row r="112" ht="15">
      <c r="B112" t="s">
        <v>347</v>
      </c>
    </row>
    <row r="113" ht="15">
      <c r="B113"/>
    </row>
    <row r="114" ht="15">
      <c r="B114" t="s">
        <v>40</v>
      </c>
    </row>
    <row r="115" ht="15">
      <c r="B115" t="s">
        <v>348</v>
      </c>
    </row>
    <row r="116" ht="15">
      <c r="B116" t="s">
        <v>394</v>
      </c>
    </row>
    <row r="117" ht="15">
      <c r="B117" t="s">
        <v>395</v>
      </c>
    </row>
    <row r="118" ht="15">
      <c r="B118" s="222" t="s">
        <v>402</v>
      </c>
    </row>
    <row r="119" ht="15">
      <c r="B119"/>
    </row>
    <row r="120" spans="2:6" ht="15">
      <c r="B120" s="222" t="s">
        <v>403</v>
      </c>
      <c r="C120" s="3">
        <v>26</v>
      </c>
      <c r="D120" s="3" t="s">
        <v>142</v>
      </c>
      <c r="F120" s="114">
        <f>C120*E120</f>
        <v>0</v>
      </c>
    </row>
    <row r="121" ht="15">
      <c r="B121" t="s">
        <v>404</v>
      </c>
    </row>
    <row r="122" ht="15">
      <c r="B122" t="s">
        <v>383</v>
      </c>
    </row>
    <row r="123" ht="15">
      <c r="B123" t="s">
        <v>355</v>
      </c>
    </row>
    <row r="124" ht="15">
      <c r="B124"/>
    </row>
    <row r="125" spans="1:2" ht="15">
      <c r="A125" s="125" t="s">
        <v>405</v>
      </c>
      <c r="B125" s="222" t="s">
        <v>406</v>
      </c>
    </row>
    <row r="126" ht="15">
      <c r="B126" t="s">
        <v>407</v>
      </c>
    </row>
    <row r="127" ht="15">
      <c r="B127" t="s">
        <v>347</v>
      </c>
    </row>
    <row r="128" ht="15">
      <c r="B128"/>
    </row>
    <row r="129" ht="15">
      <c r="B129" t="s">
        <v>40</v>
      </c>
    </row>
    <row r="130" ht="15">
      <c r="B130" t="s">
        <v>348</v>
      </c>
    </row>
    <row r="131" ht="15">
      <c r="B131" t="s">
        <v>408</v>
      </c>
    </row>
    <row r="132" ht="15">
      <c r="B132" t="s">
        <v>409</v>
      </c>
    </row>
    <row r="133" ht="15">
      <c r="B133" t="s">
        <v>410</v>
      </c>
    </row>
    <row r="134" ht="15">
      <c r="B134" t="s">
        <v>411</v>
      </c>
    </row>
    <row r="135" ht="15">
      <c r="B135" s="222" t="s">
        <v>412</v>
      </c>
    </row>
    <row r="136" ht="15">
      <c r="B136"/>
    </row>
    <row r="137" spans="2:6" ht="15">
      <c r="B137" s="222" t="s">
        <v>413</v>
      </c>
      <c r="C137" s="3">
        <v>188.91</v>
      </c>
      <c r="D137" s="3" t="s">
        <v>25</v>
      </c>
      <c r="F137" s="114">
        <f>C137*E137</f>
        <v>0</v>
      </c>
    </row>
    <row r="138" ht="15">
      <c r="B138" t="s">
        <v>414</v>
      </c>
    </row>
    <row r="139" ht="15">
      <c r="B139" t="s">
        <v>354</v>
      </c>
    </row>
    <row r="140" ht="15">
      <c r="B140" t="s">
        <v>355</v>
      </c>
    </row>
    <row r="141" ht="15">
      <c r="B141"/>
    </row>
    <row r="142" spans="1:6" ht="15.75">
      <c r="A142" s="124"/>
      <c r="B142" s="211" t="s">
        <v>315</v>
      </c>
      <c r="C142" s="127"/>
      <c r="D142" s="127"/>
      <c r="E142" s="127"/>
      <c r="F142" s="210">
        <f>SUM(F4:F141)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60">
      <selection activeCell="E163" sqref="E163"/>
    </sheetView>
  </sheetViews>
  <sheetFormatPr defaultColWidth="9.140625" defaultRowHeight="15" customHeight="1"/>
  <cols>
    <col min="1" max="1" width="9.140625" style="125" customWidth="1"/>
    <col min="2" max="2" width="72.7109375" style="3" customWidth="1"/>
    <col min="3" max="3" width="9.8515625" style="141" customWidth="1"/>
    <col min="4" max="4" width="7.57421875" style="114" customWidth="1"/>
    <col min="5" max="5" width="15.00390625" style="141" customWidth="1"/>
    <col min="6" max="6" width="16.00390625" style="114" customWidth="1"/>
    <col min="7" max="9" width="9.140625" style="37" customWidth="1"/>
  </cols>
  <sheetData>
    <row r="1" spans="1:6" ht="15" customHeight="1">
      <c r="A1" s="172"/>
      <c r="B1" s="176" t="s">
        <v>36</v>
      </c>
      <c r="C1" s="180" t="s">
        <v>24</v>
      </c>
      <c r="D1" s="177" t="s">
        <v>22</v>
      </c>
      <c r="E1" s="180" t="s">
        <v>21</v>
      </c>
      <c r="F1" s="177" t="s">
        <v>23</v>
      </c>
    </row>
    <row r="2" ht="15" customHeight="1">
      <c r="B2" s="14"/>
    </row>
    <row r="3" spans="1:6" ht="15" customHeight="1">
      <c r="A3" s="124"/>
      <c r="B3" s="211" t="s">
        <v>323</v>
      </c>
      <c r="C3" s="138"/>
      <c r="D3" s="127"/>
      <c r="E3" s="138"/>
      <c r="F3" s="127"/>
    </row>
    <row r="4" spans="1:6" ht="15" customHeight="1">
      <c r="A4" s="159"/>
      <c r="B4" s="223"/>
      <c r="C4" s="139"/>
      <c r="D4" s="140"/>
      <c r="E4" s="139"/>
      <c r="F4" s="140"/>
    </row>
    <row r="5" spans="1:6" ht="15" customHeight="1">
      <c r="A5" s="159" t="s">
        <v>204</v>
      </c>
      <c r="B5" s="222" t="s">
        <v>532</v>
      </c>
      <c r="C5" s="139"/>
      <c r="D5" s="140"/>
      <c r="E5" s="139"/>
      <c r="F5" s="140"/>
    </row>
    <row r="6" spans="1:6" ht="15" customHeight="1">
      <c r="A6" s="159"/>
      <c r="B6" t="s">
        <v>533</v>
      </c>
      <c r="C6" s="139"/>
      <c r="D6" s="140"/>
      <c r="E6" s="139"/>
      <c r="F6" s="140"/>
    </row>
    <row r="7" spans="1:6" ht="15" customHeight="1">
      <c r="A7" s="159"/>
      <c r="B7" t="s">
        <v>347</v>
      </c>
      <c r="C7" s="139"/>
      <c r="D7" s="140"/>
      <c r="E7" s="139"/>
      <c r="F7" s="140"/>
    </row>
    <row r="8" spans="1:6" ht="15" customHeight="1">
      <c r="A8" s="159"/>
      <c r="B8"/>
      <c r="C8" s="139"/>
      <c r="D8" s="140"/>
      <c r="E8" s="139"/>
      <c r="F8" s="140"/>
    </row>
    <row r="9" spans="1:6" ht="15" customHeight="1">
      <c r="A9" s="159"/>
      <c r="B9" t="s">
        <v>40</v>
      </c>
      <c r="C9" s="139"/>
      <c r="D9" s="140"/>
      <c r="E9" s="139"/>
      <c r="F9" s="140"/>
    </row>
    <row r="10" spans="1:6" ht="15" customHeight="1">
      <c r="A10" s="159"/>
      <c r="B10" t="s">
        <v>506</v>
      </c>
      <c r="C10" s="139"/>
      <c r="D10" s="140"/>
      <c r="E10" s="139"/>
      <c r="F10" s="140"/>
    </row>
    <row r="11" spans="1:6" ht="15" customHeight="1">
      <c r="A11" s="159"/>
      <c r="B11" t="s">
        <v>531</v>
      </c>
      <c r="C11" s="139"/>
      <c r="D11" s="140"/>
      <c r="E11" s="139"/>
      <c r="F11" s="140"/>
    </row>
    <row r="12" spans="1:6" ht="15" customHeight="1">
      <c r="A12" s="159"/>
      <c r="B12" t="s">
        <v>534</v>
      </c>
      <c r="C12" s="139"/>
      <c r="D12" s="140"/>
      <c r="E12" s="139"/>
      <c r="F12" s="140"/>
    </row>
    <row r="13" spans="1:6" ht="15" customHeight="1">
      <c r="A13" s="159"/>
      <c r="B13" s="222" t="s">
        <v>535</v>
      </c>
      <c r="C13" s="139"/>
      <c r="D13" s="140"/>
      <c r="E13" s="139"/>
      <c r="F13" s="140"/>
    </row>
    <row r="14" spans="1:6" ht="15" customHeight="1">
      <c r="A14" s="159"/>
      <c r="B14"/>
      <c r="C14" s="139"/>
      <c r="D14" s="140"/>
      <c r="E14" s="139"/>
      <c r="F14" s="140"/>
    </row>
    <row r="15" spans="1:6" ht="15" customHeight="1">
      <c r="A15" s="159"/>
      <c r="B15" s="222" t="s">
        <v>536</v>
      </c>
      <c r="C15" s="141">
        <v>7.85</v>
      </c>
      <c r="D15" s="114" t="s">
        <v>25</v>
      </c>
      <c r="F15" s="114">
        <f>C15*E15</f>
        <v>0</v>
      </c>
    </row>
    <row r="16" spans="1:6" ht="15" customHeight="1">
      <c r="A16" s="159"/>
      <c r="B16" t="s">
        <v>537</v>
      </c>
      <c r="C16" s="139"/>
      <c r="D16" s="140"/>
      <c r="E16" s="139"/>
      <c r="F16" s="140"/>
    </row>
    <row r="17" spans="1:6" ht="15" customHeight="1">
      <c r="A17" s="159"/>
      <c r="B17" t="s">
        <v>354</v>
      </c>
      <c r="C17" s="139"/>
      <c r="D17" s="140"/>
      <c r="E17" s="139"/>
      <c r="F17" s="140"/>
    </row>
    <row r="18" spans="1:6" ht="15" customHeight="1">
      <c r="A18" s="159"/>
      <c r="B18" t="s">
        <v>515</v>
      </c>
      <c r="C18" s="139"/>
      <c r="D18" s="140"/>
      <c r="E18" s="139"/>
      <c r="F18" s="140"/>
    </row>
    <row r="19" spans="1:6" ht="15" customHeight="1">
      <c r="A19" s="159"/>
      <c r="B19" s="223"/>
      <c r="C19" s="139"/>
      <c r="D19" s="140"/>
      <c r="E19" s="139"/>
      <c r="F19" s="140"/>
    </row>
    <row r="20" spans="1:6" ht="15" customHeight="1">
      <c r="A20" s="159" t="s">
        <v>205</v>
      </c>
      <c r="B20" s="222" t="s">
        <v>517</v>
      </c>
      <c r="C20" s="139"/>
      <c r="D20" s="140"/>
      <c r="E20" s="139"/>
      <c r="F20" s="140"/>
    </row>
    <row r="21" spans="1:6" ht="15" customHeight="1">
      <c r="A21" s="159"/>
      <c r="B21" t="s">
        <v>518</v>
      </c>
      <c r="C21" s="139"/>
      <c r="D21" s="140"/>
      <c r="E21" s="139"/>
      <c r="F21" s="140"/>
    </row>
    <row r="22" spans="1:6" ht="15" customHeight="1">
      <c r="A22" s="159"/>
      <c r="B22" t="s">
        <v>347</v>
      </c>
      <c r="C22" s="139"/>
      <c r="D22" s="140"/>
      <c r="E22" s="139"/>
      <c r="F22" s="140"/>
    </row>
    <row r="23" spans="1:6" ht="15" customHeight="1">
      <c r="A23" s="159"/>
      <c r="B23"/>
      <c r="C23" s="139"/>
      <c r="D23" s="140"/>
      <c r="E23" s="139"/>
      <c r="F23" s="140"/>
    </row>
    <row r="24" spans="1:6" ht="15" customHeight="1">
      <c r="A24" s="159"/>
      <c r="B24" t="s">
        <v>40</v>
      </c>
      <c r="C24" s="139"/>
      <c r="D24" s="140"/>
      <c r="E24" s="139"/>
      <c r="F24" s="140"/>
    </row>
    <row r="25" spans="1:6" ht="15" customHeight="1">
      <c r="A25" s="159"/>
      <c r="B25" t="s">
        <v>506</v>
      </c>
      <c r="C25" s="139"/>
      <c r="D25" s="140"/>
      <c r="E25" s="139"/>
      <c r="F25" s="140"/>
    </row>
    <row r="26" spans="1:6" ht="15" customHeight="1">
      <c r="A26" s="159"/>
      <c r="B26" t="s">
        <v>516</v>
      </c>
      <c r="C26" s="139"/>
      <c r="D26" s="140"/>
      <c r="E26" s="139"/>
      <c r="F26" s="140"/>
    </row>
    <row r="27" spans="1:6" ht="15" customHeight="1">
      <c r="A27" s="159"/>
      <c r="B27" t="s">
        <v>519</v>
      </c>
      <c r="C27" s="139"/>
      <c r="D27" s="140"/>
      <c r="E27" s="139"/>
      <c r="F27" s="140"/>
    </row>
    <row r="28" spans="1:6" ht="15" customHeight="1">
      <c r="A28" s="159"/>
      <c r="B28" s="222" t="s">
        <v>520</v>
      </c>
      <c r="C28" s="139"/>
      <c r="D28" s="140"/>
      <c r="E28" s="139"/>
      <c r="F28" s="140"/>
    </row>
    <row r="29" spans="1:6" ht="15" customHeight="1">
      <c r="A29" s="159"/>
      <c r="B29"/>
      <c r="C29" s="139"/>
      <c r="D29" s="140"/>
      <c r="E29" s="139"/>
      <c r="F29" s="140"/>
    </row>
    <row r="30" spans="1:6" ht="15" customHeight="1">
      <c r="A30" s="159"/>
      <c r="B30" s="222" t="s">
        <v>521</v>
      </c>
      <c r="C30" s="141">
        <v>232.24</v>
      </c>
      <c r="D30" s="114" t="s">
        <v>25</v>
      </c>
      <c r="F30" s="114">
        <f>C30*E30</f>
        <v>0</v>
      </c>
    </row>
    <row r="31" spans="1:6" ht="15" customHeight="1">
      <c r="A31" s="159"/>
      <c r="B31" t="s">
        <v>522</v>
      </c>
      <c r="C31" s="139"/>
      <c r="D31" s="140"/>
      <c r="E31" s="139"/>
      <c r="F31" s="140"/>
    </row>
    <row r="32" spans="1:6" ht="15" customHeight="1">
      <c r="A32" s="159"/>
      <c r="B32" t="s">
        <v>354</v>
      </c>
      <c r="C32" s="139"/>
      <c r="D32" s="140"/>
      <c r="E32" s="139"/>
      <c r="F32" s="140"/>
    </row>
    <row r="33" spans="1:6" ht="15" customHeight="1">
      <c r="A33" s="159"/>
      <c r="B33" t="s">
        <v>515</v>
      </c>
      <c r="C33" s="139"/>
      <c r="D33" s="140"/>
      <c r="E33" s="139"/>
      <c r="F33" s="140"/>
    </row>
    <row r="34" spans="2:5" ht="15" customHeight="1">
      <c r="B34" s="237"/>
      <c r="C34" s="237"/>
      <c r="D34" s="237"/>
      <c r="E34" s="237"/>
    </row>
    <row r="35" spans="1:2" ht="15" customHeight="1">
      <c r="A35" s="125" t="s">
        <v>367</v>
      </c>
      <c r="B35" s="222" t="s">
        <v>504</v>
      </c>
    </row>
    <row r="36" ht="15" customHeight="1">
      <c r="B36" t="s">
        <v>505</v>
      </c>
    </row>
    <row r="37" ht="15" customHeight="1">
      <c r="B37" t="s">
        <v>347</v>
      </c>
    </row>
    <row r="38" ht="15" customHeight="1">
      <c r="B38"/>
    </row>
    <row r="39" ht="15" customHeight="1">
      <c r="B39" t="s">
        <v>40</v>
      </c>
    </row>
    <row r="40" ht="15" customHeight="1">
      <c r="B40" t="s">
        <v>506</v>
      </c>
    </row>
    <row r="41" ht="15" customHeight="1">
      <c r="B41" t="s">
        <v>507</v>
      </c>
    </row>
    <row r="42" ht="15" customHeight="1">
      <c r="B42" t="s">
        <v>508</v>
      </c>
    </row>
    <row r="43" ht="15" customHeight="1">
      <c r="B43" t="s">
        <v>509</v>
      </c>
    </row>
    <row r="44" ht="15" customHeight="1">
      <c r="B44" t="s">
        <v>510</v>
      </c>
    </row>
    <row r="45" ht="15" customHeight="1">
      <c r="B45" t="s">
        <v>511</v>
      </c>
    </row>
    <row r="46" ht="15" customHeight="1">
      <c r="B46" s="222" t="s">
        <v>512</v>
      </c>
    </row>
    <row r="47" ht="15" customHeight="1">
      <c r="B47"/>
    </row>
    <row r="48" spans="2:6" ht="15" customHeight="1">
      <c r="B48" s="222" t="s">
        <v>513</v>
      </c>
      <c r="C48" s="141">
        <v>203.64</v>
      </c>
      <c r="D48" s="114" t="s">
        <v>25</v>
      </c>
      <c r="F48" s="114">
        <f>C48*E48</f>
        <v>0</v>
      </c>
    </row>
    <row r="49" ht="15" customHeight="1">
      <c r="B49" t="s">
        <v>514</v>
      </c>
    </row>
    <row r="50" ht="15" customHeight="1">
      <c r="B50" t="s">
        <v>354</v>
      </c>
    </row>
    <row r="51" ht="15" customHeight="1">
      <c r="B51" t="s">
        <v>515</v>
      </c>
    </row>
    <row r="53" spans="1:2" ht="15" customHeight="1">
      <c r="A53" s="125" t="s">
        <v>368</v>
      </c>
      <c r="B53" s="222" t="s">
        <v>523</v>
      </c>
    </row>
    <row r="54" ht="15" customHeight="1">
      <c r="B54" t="s">
        <v>524</v>
      </c>
    </row>
    <row r="55" ht="15" customHeight="1">
      <c r="B55" t="s">
        <v>347</v>
      </c>
    </row>
    <row r="56" ht="15" customHeight="1">
      <c r="B56"/>
    </row>
    <row r="57" ht="15" customHeight="1">
      <c r="B57" t="s">
        <v>40</v>
      </c>
    </row>
    <row r="58" ht="15" customHeight="1">
      <c r="B58" t="s">
        <v>506</v>
      </c>
    </row>
    <row r="59" ht="15" customHeight="1">
      <c r="B59" t="s">
        <v>525</v>
      </c>
    </row>
    <row r="60" ht="15" customHeight="1">
      <c r="B60" t="s">
        <v>526</v>
      </c>
    </row>
    <row r="61" ht="15" customHeight="1">
      <c r="B61" t="s">
        <v>527</v>
      </c>
    </row>
    <row r="62" ht="15" customHeight="1">
      <c r="B62" s="222" t="s">
        <v>528</v>
      </c>
    </row>
    <row r="63" ht="15" customHeight="1">
      <c r="B63"/>
    </row>
    <row r="64" spans="2:6" ht="15" customHeight="1">
      <c r="B64" s="222" t="s">
        <v>529</v>
      </c>
      <c r="C64" s="141">
        <v>28.6</v>
      </c>
      <c r="D64" s="114" t="s">
        <v>25</v>
      </c>
      <c r="F64" s="114">
        <f>C64*E64</f>
        <v>0</v>
      </c>
    </row>
    <row r="65" ht="15" customHeight="1">
      <c r="B65" t="s">
        <v>530</v>
      </c>
    </row>
    <row r="66" ht="15" customHeight="1">
      <c r="B66" t="s">
        <v>354</v>
      </c>
    </row>
    <row r="68" spans="1:2" ht="15" customHeight="1">
      <c r="A68" s="125" t="s">
        <v>377</v>
      </c>
      <c r="B68" s="222" t="s">
        <v>538</v>
      </c>
    </row>
    <row r="69" ht="15" customHeight="1">
      <c r="B69" t="s">
        <v>539</v>
      </c>
    </row>
    <row r="70" ht="15" customHeight="1">
      <c r="B70" t="s">
        <v>347</v>
      </c>
    </row>
    <row r="71" ht="15" customHeight="1">
      <c r="B71"/>
    </row>
    <row r="72" ht="15" customHeight="1">
      <c r="B72" t="s">
        <v>40</v>
      </c>
    </row>
    <row r="73" ht="15" customHeight="1">
      <c r="B73" t="s">
        <v>506</v>
      </c>
    </row>
    <row r="74" ht="15" customHeight="1">
      <c r="B74" t="s">
        <v>540</v>
      </c>
    </row>
    <row r="75" ht="15" customHeight="1">
      <c r="B75" t="s">
        <v>541</v>
      </c>
    </row>
    <row r="76" ht="15" customHeight="1">
      <c r="B76" t="s">
        <v>542</v>
      </c>
    </row>
    <row r="77" ht="15" customHeight="1">
      <c r="B77" t="s">
        <v>543</v>
      </c>
    </row>
    <row r="78" ht="15" customHeight="1">
      <c r="B78" s="222" t="s">
        <v>544</v>
      </c>
    </row>
    <row r="79" ht="15" customHeight="1">
      <c r="B79"/>
    </row>
    <row r="80" spans="2:6" ht="15" customHeight="1">
      <c r="B80" s="222" t="s">
        <v>545</v>
      </c>
      <c r="C80" s="141">
        <v>76.85</v>
      </c>
      <c r="D80" s="114" t="s">
        <v>142</v>
      </c>
      <c r="F80" s="114">
        <f>C80*E80</f>
        <v>0</v>
      </c>
    </row>
    <row r="81" ht="15" customHeight="1">
      <c r="B81" t="s">
        <v>546</v>
      </c>
    </row>
    <row r="82" ht="15" customHeight="1">
      <c r="B82" t="s">
        <v>383</v>
      </c>
    </row>
    <row r="83" ht="15" customHeight="1">
      <c r="B83" t="s">
        <v>515</v>
      </c>
    </row>
    <row r="85" spans="1:2" ht="15" customHeight="1">
      <c r="A85" s="125" t="s">
        <v>390</v>
      </c>
      <c r="B85" s="222" t="s">
        <v>547</v>
      </c>
    </row>
    <row r="86" ht="15" customHeight="1">
      <c r="B86" t="s">
        <v>548</v>
      </c>
    </row>
    <row r="87" ht="15" customHeight="1">
      <c r="B87" t="s">
        <v>347</v>
      </c>
    </row>
    <row r="88" ht="15" customHeight="1">
      <c r="B88"/>
    </row>
    <row r="89" ht="15" customHeight="1">
      <c r="B89" t="s">
        <v>40</v>
      </c>
    </row>
    <row r="90" ht="15" customHeight="1">
      <c r="B90" t="s">
        <v>506</v>
      </c>
    </row>
    <row r="91" ht="15" customHeight="1">
      <c r="B91" t="s">
        <v>549</v>
      </c>
    </row>
    <row r="92" ht="15" customHeight="1">
      <c r="B92" t="s">
        <v>550</v>
      </c>
    </row>
    <row r="93" ht="15" customHeight="1">
      <c r="B93" t="s">
        <v>551</v>
      </c>
    </row>
    <row r="94" ht="15" customHeight="1">
      <c r="B94" t="s">
        <v>552</v>
      </c>
    </row>
    <row r="95" ht="15" customHeight="1">
      <c r="B95" s="222" t="s">
        <v>553</v>
      </c>
    </row>
    <row r="96" ht="15" customHeight="1">
      <c r="B96"/>
    </row>
    <row r="97" spans="2:6" ht="15" customHeight="1">
      <c r="B97" s="222" t="s">
        <v>554</v>
      </c>
      <c r="C97" s="141">
        <v>36.8</v>
      </c>
      <c r="D97" s="114" t="s">
        <v>25</v>
      </c>
      <c r="F97" s="114">
        <f>C97*E97</f>
        <v>0</v>
      </c>
    </row>
    <row r="98" ht="15" customHeight="1">
      <c r="B98" t="s">
        <v>555</v>
      </c>
    </row>
    <row r="99" ht="15" customHeight="1">
      <c r="B99" t="s">
        <v>354</v>
      </c>
    </row>
    <row r="100" ht="15" customHeight="1">
      <c r="B100" t="s">
        <v>515</v>
      </c>
    </row>
    <row r="102" spans="1:2" ht="15" customHeight="1">
      <c r="A102" s="125" t="s">
        <v>391</v>
      </c>
      <c r="B102" s="222" t="s">
        <v>556</v>
      </c>
    </row>
    <row r="103" ht="15" customHeight="1">
      <c r="B103" t="s">
        <v>557</v>
      </c>
    </row>
    <row r="104" ht="15" customHeight="1">
      <c r="B104" t="s">
        <v>347</v>
      </c>
    </row>
    <row r="105" ht="15" customHeight="1">
      <c r="B105"/>
    </row>
    <row r="106" ht="15" customHeight="1">
      <c r="B106" t="s">
        <v>40</v>
      </c>
    </row>
    <row r="107" ht="15" customHeight="1">
      <c r="B107" t="s">
        <v>506</v>
      </c>
    </row>
    <row r="108" ht="15" customHeight="1">
      <c r="B108" t="s">
        <v>549</v>
      </c>
    </row>
    <row r="109" ht="15" customHeight="1">
      <c r="B109" t="s">
        <v>558</v>
      </c>
    </row>
    <row r="110" ht="15" customHeight="1">
      <c r="B110" t="s">
        <v>559</v>
      </c>
    </row>
    <row r="111" ht="15" customHeight="1">
      <c r="B111" s="222" t="s">
        <v>560</v>
      </c>
    </row>
    <row r="112" ht="15" customHeight="1">
      <c r="B112"/>
    </row>
    <row r="113" spans="2:6" ht="15" customHeight="1">
      <c r="B113" s="222" t="s">
        <v>561</v>
      </c>
      <c r="C113" s="141">
        <v>114.8</v>
      </c>
      <c r="D113" s="114" t="s">
        <v>142</v>
      </c>
      <c r="F113" s="114">
        <f>C113*E113</f>
        <v>0</v>
      </c>
    </row>
    <row r="114" ht="15" customHeight="1">
      <c r="B114" t="s">
        <v>562</v>
      </c>
    </row>
    <row r="115" ht="15" customHeight="1">
      <c r="B115" t="s">
        <v>383</v>
      </c>
    </row>
    <row r="116" ht="15" customHeight="1">
      <c r="B116" t="s">
        <v>515</v>
      </c>
    </row>
    <row r="118" spans="1:2" ht="15" customHeight="1">
      <c r="A118" s="125" t="s">
        <v>399</v>
      </c>
      <c r="B118" s="222" t="s">
        <v>563</v>
      </c>
    </row>
    <row r="119" ht="15" customHeight="1">
      <c r="B119" t="s">
        <v>564</v>
      </c>
    </row>
    <row r="120" ht="15" customHeight="1">
      <c r="B120" t="s">
        <v>347</v>
      </c>
    </row>
    <row r="121" ht="15" customHeight="1">
      <c r="B121"/>
    </row>
    <row r="122" ht="15" customHeight="1">
      <c r="B122" t="s">
        <v>40</v>
      </c>
    </row>
    <row r="123" ht="15" customHeight="1">
      <c r="B123" t="s">
        <v>506</v>
      </c>
    </row>
    <row r="124" ht="15" customHeight="1">
      <c r="B124" t="s">
        <v>549</v>
      </c>
    </row>
    <row r="125" ht="15" customHeight="1">
      <c r="B125" t="s">
        <v>558</v>
      </c>
    </row>
    <row r="126" ht="15" customHeight="1">
      <c r="B126" t="s">
        <v>559</v>
      </c>
    </row>
    <row r="127" ht="15" customHeight="1">
      <c r="B127" s="222" t="s">
        <v>565</v>
      </c>
    </row>
    <row r="128" ht="15" customHeight="1">
      <c r="B128"/>
    </row>
    <row r="129" spans="2:6" ht="15" customHeight="1">
      <c r="B129" s="222" t="s">
        <v>566</v>
      </c>
      <c r="C129" s="141">
        <v>86.3</v>
      </c>
      <c r="D129" s="114" t="s">
        <v>142</v>
      </c>
      <c r="F129" s="114">
        <f>C129*E129</f>
        <v>0</v>
      </c>
    </row>
    <row r="130" ht="15" customHeight="1">
      <c r="B130" t="s">
        <v>567</v>
      </c>
    </row>
    <row r="131" ht="15" customHeight="1">
      <c r="B131" t="s">
        <v>383</v>
      </c>
    </row>
    <row r="132" ht="15" customHeight="1">
      <c r="B132" t="s">
        <v>515</v>
      </c>
    </row>
    <row r="134" spans="1:2" ht="15" customHeight="1">
      <c r="A134" s="125" t="s">
        <v>405</v>
      </c>
      <c r="B134" s="222" t="s">
        <v>568</v>
      </c>
    </row>
    <row r="135" ht="15" customHeight="1">
      <c r="B135" t="s">
        <v>569</v>
      </c>
    </row>
    <row r="136" ht="15" customHeight="1">
      <c r="B136" t="s">
        <v>347</v>
      </c>
    </row>
    <row r="137" ht="15" customHeight="1">
      <c r="B137"/>
    </row>
    <row r="138" ht="15" customHeight="1">
      <c r="B138" t="s">
        <v>40</v>
      </c>
    </row>
    <row r="139" ht="15" customHeight="1">
      <c r="B139" t="s">
        <v>506</v>
      </c>
    </row>
    <row r="140" ht="15" customHeight="1">
      <c r="B140" t="s">
        <v>549</v>
      </c>
    </row>
    <row r="141" ht="15" customHeight="1">
      <c r="B141" t="s">
        <v>550</v>
      </c>
    </row>
    <row r="142" ht="15" customHeight="1">
      <c r="B142" t="s">
        <v>570</v>
      </c>
    </row>
    <row r="143" ht="15" customHeight="1">
      <c r="B143" t="s">
        <v>552</v>
      </c>
    </row>
    <row r="144" ht="15" customHeight="1">
      <c r="B144" s="222" t="s">
        <v>571</v>
      </c>
    </row>
    <row r="145" ht="15" customHeight="1">
      <c r="B145"/>
    </row>
    <row r="146" spans="2:6" ht="15" customHeight="1">
      <c r="B146" s="222" t="s">
        <v>572</v>
      </c>
      <c r="C146" s="141">
        <v>28.4</v>
      </c>
      <c r="D146" s="114" t="s">
        <v>25</v>
      </c>
      <c r="F146" s="114">
        <f>C146*E146</f>
        <v>0</v>
      </c>
    </row>
    <row r="147" ht="15" customHeight="1">
      <c r="B147" t="s">
        <v>573</v>
      </c>
    </row>
    <row r="148" ht="15" customHeight="1">
      <c r="B148" t="s">
        <v>354</v>
      </c>
    </row>
    <row r="149" ht="15" customHeight="1">
      <c r="B149" t="s">
        <v>515</v>
      </c>
    </row>
    <row r="150" spans="1:9" s="226" customFormat="1" ht="15" customHeight="1">
      <c r="A150" s="125"/>
      <c r="C150" s="141"/>
      <c r="D150" s="114"/>
      <c r="E150" s="141"/>
      <c r="F150" s="114"/>
      <c r="G150" s="37"/>
      <c r="H150" s="37"/>
      <c r="I150" s="37"/>
    </row>
    <row r="151" spans="1:9" s="226" customFormat="1" ht="15" customHeight="1">
      <c r="A151" s="125" t="s">
        <v>574</v>
      </c>
      <c r="B151" s="227" t="s">
        <v>1052</v>
      </c>
      <c r="C151" s="141"/>
      <c r="D151" s="114"/>
      <c r="E151" s="141"/>
      <c r="F151" s="114"/>
      <c r="G151" s="37"/>
      <c r="H151" s="37"/>
      <c r="I151" s="37"/>
    </row>
    <row r="152" spans="1:9" s="226" customFormat="1" ht="15" customHeight="1">
      <c r="A152" s="125"/>
      <c r="B152" t="s">
        <v>1053</v>
      </c>
      <c r="C152" s="141"/>
      <c r="D152" s="114"/>
      <c r="E152" s="141"/>
      <c r="F152" s="114"/>
      <c r="G152" s="37"/>
      <c r="H152" s="37"/>
      <c r="I152" s="37"/>
    </row>
    <row r="153" spans="1:9" s="226" customFormat="1" ht="15" customHeight="1">
      <c r="A153" s="125"/>
      <c r="B153" t="s">
        <v>347</v>
      </c>
      <c r="C153" s="141"/>
      <c r="D153" s="114"/>
      <c r="E153" s="141"/>
      <c r="F153" s="114"/>
      <c r="G153" s="37"/>
      <c r="H153" s="37"/>
      <c r="I153" s="37"/>
    </row>
    <row r="154" spans="1:9" s="226" customFormat="1" ht="15" customHeight="1">
      <c r="A154" s="125"/>
      <c r="B154"/>
      <c r="C154" s="141"/>
      <c r="D154" s="114"/>
      <c r="E154" s="141"/>
      <c r="F154" s="114"/>
      <c r="G154" s="37"/>
      <c r="H154" s="37"/>
      <c r="I154" s="37"/>
    </row>
    <row r="155" spans="1:9" s="226" customFormat="1" ht="15" customHeight="1">
      <c r="A155" s="125"/>
      <c r="B155" t="s">
        <v>40</v>
      </c>
      <c r="C155" s="141"/>
      <c r="D155" s="114"/>
      <c r="E155" s="141"/>
      <c r="F155" s="114"/>
      <c r="G155" s="37"/>
      <c r="H155" s="37"/>
      <c r="I155" s="37"/>
    </row>
    <row r="156" spans="1:9" s="226" customFormat="1" ht="15" customHeight="1">
      <c r="A156" s="125"/>
      <c r="B156" t="s">
        <v>506</v>
      </c>
      <c r="C156" s="141"/>
      <c r="D156" s="114"/>
      <c r="E156" s="141"/>
      <c r="F156" s="114"/>
      <c r="G156" s="37"/>
      <c r="H156" s="37"/>
      <c r="I156" s="37"/>
    </row>
    <row r="157" spans="1:9" s="226" customFormat="1" ht="15" customHeight="1">
      <c r="A157" s="125"/>
      <c r="B157" t="s">
        <v>540</v>
      </c>
      <c r="C157" s="141"/>
      <c r="D157" s="114"/>
      <c r="E157" s="141"/>
      <c r="F157" s="114"/>
      <c r="G157" s="37"/>
      <c r="H157" s="37"/>
      <c r="I157" s="37"/>
    </row>
    <row r="158" spans="1:9" s="226" customFormat="1" ht="15" customHeight="1">
      <c r="A158" s="125"/>
      <c r="B158" t="s">
        <v>541</v>
      </c>
      <c r="C158" s="141"/>
      <c r="D158" s="114"/>
      <c r="E158" s="141"/>
      <c r="F158" s="114"/>
      <c r="G158" s="37"/>
      <c r="H158" s="37"/>
      <c r="I158" s="37"/>
    </row>
    <row r="159" spans="1:9" s="226" customFormat="1" ht="15" customHeight="1">
      <c r="A159" s="125"/>
      <c r="B159" t="s">
        <v>542</v>
      </c>
      <c r="C159" s="141"/>
      <c r="D159" s="114"/>
      <c r="E159" s="141"/>
      <c r="F159" s="114"/>
      <c r="G159" s="37"/>
      <c r="H159" s="37"/>
      <c r="I159" s="37"/>
    </row>
    <row r="160" spans="1:9" s="226" customFormat="1" ht="15" customHeight="1">
      <c r="A160" s="125"/>
      <c r="B160" t="s">
        <v>1039</v>
      </c>
      <c r="C160" s="141"/>
      <c r="D160" s="114"/>
      <c r="E160" s="141"/>
      <c r="F160" s="114"/>
      <c r="G160" s="37"/>
      <c r="H160" s="37"/>
      <c r="I160" s="37"/>
    </row>
    <row r="161" spans="1:9" s="226" customFormat="1" ht="15" customHeight="1">
      <c r="A161" s="125"/>
      <c r="B161" s="227" t="s">
        <v>1054</v>
      </c>
      <c r="C161" s="141"/>
      <c r="D161" s="114"/>
      <c r="E161" s="141"/>
      <c r="F161" s="114"/>
      <c r="G161" s="37"/>
      <c r="H161" s="37"/>
      <c r="I161" s="37"/>
    </row>
    <row r="162" spans="1:9" s="226" customFormat="1" ht="15" customHeight="1">
      <c r="A162" s="125"/>
      <c r="B162"/>
      <c r="G162" s="37"/>
      <c r="H162" s="37"/>
      <c r="I162" s="37"/>
    </row>
    <row r="163" spans="1:9" s="226" customFormat="1" ht="15" customHeight="1">
      <c r="A163" s="125"/>
      <c r="B163" s="227" t="s">
        <v>1055</v>
      </c>
      <c r="C163" s="141">
        <v>49.44</v>
      </c>
      <c r="D163" s="114" t="s">
        <v>142</v>
      </c>
      <c r="E163" s="141"/>
      <c r="F163" s="114">
        <f>C163*E163</f>
        <v>0</v>
      </c>
      <c r="G163" s="37"/>
      <c r="H163" s="37"/>
      <c r="I163" s="37"/>
    </row>
    <row r="164" spans="1:9" s="226" customFormat="1" ht="15" customHeight="1">
      <c r="A164" s="125"/>
      <c r="B164" t="s">
        <v>1056</v>
      </c>
      <c r="C164" s="141"/>
      <c r="D164" s="114"/>
      <c r="E164" s="141"/>
      <c r="F164" s="114"/>
      <c r="G164" s="37"/>
      <c r="H164" s="37"/>
      <c r="I164" s="37"/>
    </row>
    <row r="165" spans="1:9" s="226" customFormat="1" ht="15" customHeight="1">
      <c r="A165" s="125"/>
      <c r="B165" t="s">
        <v>383</v>
      </c>
      <c r="C165" s="141"/>
      <c r="D165" s="114"/>
      <c r="E165" s="141"/>
      <c r="F165" s="114"/>
      <c r="G165" s="37"/>
      <c r="H165" s="37"/>
      <c r="I165" s="37"/>
    </row>
    <row r="166" spans="1:9" s="226" customFormat="1" ht="15" customHeight="1">
      <c r="A166" s="125"/>
      <c r="B166" t="s">
        <v>515</v>
      </c>
      <c r="C166" s="141"/>
      <c r="D166" s="114"/>
      <c r="E166" s="141"/>
      <c r="F166" s="114"/>
      <c r="G166" s="37"/>
      <c r="H166" s="37"/>
      <c r="I166" s="37"/>
    </row>
    <row r="167" spans="1:9" s="226" customFormat="1" ht="15" customHeight="1">
      <c r="A167" s="125"/>
      <c r="C167" s="141"/>
      <c r="D167" s="114"/>
      <c r="E167" s="141"/>
      <c r="F167" s="114"/>
      <c r="G167" s="37"/>
      <c r="H167" s="37"/>
      <c r="I167" s="37"/>
    </row>
    <row r="168" spans="1:6" ht="15" customHeight="1">
      <c r="A168" s="124"/>
      <c r="B168" s="215" t="s">
        <v>344</v>
      </c>
      <c r="C168" s="138"/>
      <c r="D168" s="127"/>
      <c r="E168" s="138"/>
      <c r="F168" s="210">
        <f>SUM(F4:F166)</f>
        <v>0</v>
      </c>
    </row>
  </sheetData>
  <sheetProtection/>
  <mergeCells count="1">
    <mergeCell ref="B34:E34"/>
  </mergeCells>
  <printOptions/>
  <pageMargins left="0.48" right="0.31" top="0.26" bottom="0.39" header="0.17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8.8515625" style="125" customWidth="1"/>
    <col min="2" max="2" width="60.00390625" style="3" customWidth="1"/>
    <col min="3" max="3" width="12.7109375" style="3" customWidth="1"/>
    <col min="4" max="4" width="11.851562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4"/>
      <c r="F1" s="174" t="s">
        <v>23</v>
      </c>
    </row>
    <row r="2" spans="2:6" ht="15">
      <c r="B2" s="14"/>
      <c r="C2" s="114"/>
      <c r="D2" s="114"/>
      <c r="E2" s="114"/>
      <c r="F2" s="114"/>
    </row>
    <row r="3" spans="1:6" ht="15.75">
      <c r="A3" s="124"/>
      <c r="B3" s="211" t="s">
        <v>1</v>
      </c>
      <c r="C3" s="127"/>
      <c r="D3" s="127"/>
      <c r="E3" s="127"/>
      <c r="F3" s="127"/>
    </row>
    <row r="4" ht="15">
      <c r="B4" s="143"/>
    </row>
    <row r="5" spans="1:2" ht="15">
      <c r="A5" s="125" t="s">
        <v>204</v>
      </c>
      <c r="B5" s="222" t="s">
        <v>575</v>
      </c>
    </row>
    <row r="6" ht="15">
      <c r="B6" t="s">
        <v>576</v>
      </c>
    </row>
    <row r="7" ht="15">
      <c r="B7" t="s">
        <v>347</v>
      </c>
    </row>
    <row r="8" ht="15">
      <c r="B8"/>
    </row>
    <row r="9" ht="15">
      <c r="B9" t="s">
        <v>40</v>
      </c>
    </row>
    <row r="10" ht="15">
      <c r="B10" t="s">
        <v>577</v>
      </c>
    </row>
    <row r="11" ht="15">
      <c r="B11" t="s">
        <v>578</v>
      </c>
    </row>
    <row r="12" ht="15">
      <c r="B12" t="s">
        <v>579</v>
      </c>
    </row>
    <row r="13" ht="15">
      <c r="B13" s="222" t="s">
        <v>580</v>
      </c>
    </row>
    <row r="14" ht="15">
      <c r="B14"/>
    </row>
    <row r="15" spans="2:6" ht="15">
      <c r="B15" s="222" t="s">
        <v>581</v>
      </c>
      <c r="C15" s="3">
        <v>1.39</v>
      </c>
      <c r="D15" s="3" t="s">
        <v>585</v>
      </c>
      <c r="F15" s="114">
        <f>C15*E15</f>
        <v>0</v>
      </c>
    </row>
    <row r="16" ht="15">
      <c r="B16" t="s">
        <v>582</v>
      </c>
    </row>
    <row r="17" ht="15">
      <c r="B17" t="s">
        <v>583</v>
      </c>
    </row>
    <row r="18" ht="15">
      <c r="B18" t="s">
        <v>584</v>
      </c>
    </row>
    <row r="19" ht="15">
      <c r="B19" s="142"/>
    </row>
    <row r="20" spans="1:2" ht="15">
      <c r="A20" s="125" t="s">
        <v>205</v>
      </c>
      <c r="B20" t="s">
        <v>40</v>
      </c>
    </row>
    <row r="21" ht="15">
      <c r="B21" t="s">
        <v>577</v>
      </c>
    </row>
    <row r="22" ht="15">
      <c r="B22" t="s">
        <v>586</v>
      </c>
    </row>
    <row r="23" ht="15">
      <c r="B23" t="s">
        <v>587</v>
      </c>
    </row>
    <row r="24" ht="15">
      <c r="B24" t="s">
        <v>588</v>
      </c>
    </row>
    <row r="25" ht="15">
      <c r="B25" s="222" t="s">
        <v>589</v>
      </c>
    </row>
    <row r="26" ht="15">
      <c r="B26"/>
    </row>
    <row r="27" spans="2:6" ht="15">
      <c r="B27" s="222" t="s">
        <v>590</v>
      </c>
      <c r="C27" s="3">
        <v>1.39</v>
      </c>
      <c r="D27" s="3" t="s">
        <v>88</v>
      </c>
      <c r="F27" s="114">
        <f>C27*E27</f>
        <v>0</v>
      </c>
    </row>
    <row r="28" ht="15">
      <c r="B28" t="s">
        <v>591</v>
      </c>
    </row>
    <row r="29" ht="15">
      <c r="B29" t="s">
        <v>592</v>
      </c>
    </row>
    <row r="30" ht="15">
      <c r="B30" t="s">
        <v>584</v>
      </c>
    </row>
    <row r="31" ht="15">
      <c r="B31"/>
    </row>
    <row r="32" spans="1:2" ht="15">
      <c r="A32" s="125" t="s">
        <v>367</v>
      </c>
      <c r="B32" s="222" t="s">
        <v>616</v>
      </c>
    </row>
    <row r="33" ht="15">
      <c r="B33" t="s">
        <v>617</v>
      </c>
    </row>
    <row r="34" ht="15">
      <c r="B34" t="s">
        <v>347</v>
      </c>
    </row>
    <row r="35" ht="15">
      <c r="B35"/>
    </row>
    <row r="36" ht="15">
      <c r="B36" t="s">
        <v>40</v>
      </c>
    </row>
    <row r="37" ht="15">
      <c r="B37" t="s">
        <v>577</v>
      </c>
    </row>
    <row r="38" ht="15">
      <c r="B38" t="s">
        <v>618</v>
      </c>
    </row>
    <row r="39" ht="15">
      <c r="B39" t="s">
        <v>619</v>
      </c>
    </row>
    <row r="40" ht="15">
      <c r="B40" s="222" t="s">
        <v>620</v>
      </c>
    </row>
    <row r="41" ht="15">
      <c r="B41"/>
    </row>
    <row r="42" spans="2:6" ht="15">
      <c r="B42" s="222" t="s">
        <v>621</v>
      </c>
      <c r="C42" s="3">
        <v>4</v>
      </c>
      <c r="D42" s="3" t="s">
        <v>292</v>
      </c>
      <c r="F42" s="114">
        <f>C42*E42</f>
        <v>0</v>
      </c>
    </row>
    <row r="43" ht="15">
      <c r="B43" t="s">
        <v>611</v>
      </c>
    </row>
    <row r="44" ht="15">
      <c r="B44" t="s">
        <v>480</v>
      </c>
    </row>
    <row r="45" ht="15">
      <c r="B45" t="s">
        <v>584</v>
      </c>
    </row>
    <row r="46" spans="2:6" ht="15">
      <c r="B46" s="1"/>
      <c r="F46" s="114"/>
    </row>
    <row r="47" spans="1:6" ht="15.75">
      <c r="A47" s="124"/>
      <c r="B47" s="211" t="s">
        <v>317</v>
      </c>
      <c r="C47" s="127"/>
      <c r="D47" s="127"/>
      <c r="E47" s="127"/>
      <c r="F47" s="210">
        <f>SUM(F4:F46)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8.8515625" style="125" customWidth="1"/>
    <col min="2" max="2" width="62.28125" style="3" customWidth="1"/>
    <col min="3" max="3" width="12.7109375" style="3" customWidth="1"/>
    <col min="4" max="4" width="11.8515625" style="3" customWidth="1"/>
    <col min="5" max="5" width="17.28125" style="141" customWidth="1"/>
    <col min="6" max="6" width="16.7109375" style="3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5"/>
      <c r="F1" s="174" t="s">
        <v>23</v>
      </c>
    </row>
    <row r="2" spans="2:6" ht="15">
      <c r="B2" s="14"/>
      <c r="C2" s="114"/>
      <c r="D2" s="114"/>
      <c r="F2" s="114"/>
    </row>
    <row r="3" spans="1:6" ht="15.75">
      <c r="A3" s="124"/>
      <c r="B3" s="211" t="s">
        <v>324</v>
      </c>
      <c r="C3" s="127"/>
      <c r="D3" s="127"/>
      <c r="E3" s="138"/>
      <c r="F3" s="127"/>
    </row>
    <row r="5" spans="1:2" ht="15">
      <c r="A5" s="125" t="s">
        <v>204</v>
      </c>
      <c r="B5" s="222" t="s">
        <v>458</v>
      </c>
    </row>
    <row r="6" ht="15">
      <c r="B6" t="s">
        <v>459</v>
      </c>
    </row>
    <row r="7" ht="15">
      <c r="B7" t="s">
        <v>347</v>
      </c>
    </row>
    <row r="8" ht="15">
      <c r="B8"/>
    </row>
    <row r="9" ht="15">
      <c r="B9" t="s">
        <v>228</v>
      </c>
    </row>
    <row r="10" ht="15">
      <c r="B10" t="s">
        <v>460</v>
      </c>
    </row>
    <row r="11" ht="15">
      <c r="B11" t="s">
        <v>461</v>
      </c>
    </row>
    <row r="12" ht="15">
      <c r="B12" s="222" t="s">
        <v>462</v>
      </c>
    </row>
    <row r="13" spans="2:6" ht="15">
      <c r="B13"/>
      <c r="F13" s="114"/>
    </row>
    <row r="14" spans="2:6" ht="15">
      <c r="B14" s="222" t="s">
        <v>463</v>
      </c>
      <c r="C14" s="3">
        <v>222.95</v>
      </c>
      <c r="D14" s="3" t="s">
        <v>25</v>
      </c>
      <c r="F14" s="114">
        <f>C14*E14</f>
        <v>0</v>
      </c>
    </row>
    <row r="15" ht="15">
      <c r="B15" t="s">
        <v>353</v>
      </c>
    </row>
    <row r="16" ht="15">
      <c r="B16" t="s">
        <v>354</v>
      </c>
    </row>
    <row r="17" ht="15">
      <c r="B17" t="s">
        <v>355</v>
      </c>
    </row>
    <row r="18" ht="15">
      <c r="B18"/>
    </row>
    <row r="19" spans="1:2" ht="15">
      <c r="A19" s="125" t="s">
        <v>205</v>
      </c>
      <c r="B19" s="222" t="s">
        <v>464</v>
      </c>
    </row>
    <row r="20" ht="15">
      <c r="B20" t="s">
        <v>465</v>
      </c>
    </row>
    <row r="21" ht="15">
      <c r="B21" t="s">
        <v>347</v>
      </c>
    </row>
    <row r="22" ht="15">
      <c r="B22"/>
    </row>
    <row r="23" ht="15">
      <c r="B23" t="s">
        <v>228</v>
      </c>
    </row>
    <row r="24" ht="15">
      <c r="B24" t="s">
        <v>460</v>
      </c>
    </row>
    <row r="25" ht="15">
      <c r="B25" t="s">
        <v>466</v>
      </c>
    </row>
    <row r="26" ht="15">
      <c r="B26" t="s">
        <v>467</v>
      </c>
    </row>
    <row r="27" ht="15">
      <c r="B27" t="s">
        <v>468</v>
      </c>
    </row>
    <row r="28" ht="15">
      <c r="B28" t="s">
        <v>469</v>
      </c>
    </row>
    <row r="29" ht="15">
      <c r="B29" s="222" t="s">
        <v>470</v>
      </c>
    </row>
    <row r="30" ht="15">
      <c r="B30"/>
    </row>
    <row r="31" spans="2:6" ht="15">
      <c r="B31" s="222" t="s">
        <v>471</v>
      </c>
      <c r="C31" s="3">
        <v>222.95</v>
      </c>
      <c r="D31" s="3" t="s">
        <v>25</v>
      </c>
      <c r="F31" s="114">
        <f>C31*E31</f>
        <v>0</v>
      </c>
    </row>
    <row r="32" ht="15">
      <c r="B32" t="s">
        <v>472</v>
      </c>
    </row>
    <row r="33" ht="15">
      <c r="B33" t="s">
        <v>354</v>
      </c>
    </row>
    <row r="34" ht="15">
      <c r="B34" t="s">
        <v>355</v>
      </c>
    </row>
    <row r="35" ht="15">
      <c r="B35"/>
    </row>
    <row r="36" spans="1:2" ht="15">
      <c r="A36" s="125" t="s">
        <v>367</v>
      </c>
      <c r="B36" s="222" t="s">
        <v>473</v>
      </c>
    </row>
    <row r="37" ht="15">
      <c r="B37" t="s">
        <v>474</v>
      </c>
    </row>
    <row r="38" ht="15">
      <c r="B38" t="s">
        <v>347</v>
      </c>
    </row>
    <row r="39" ht="15">
      <c r="B39"/>
    </row>
    <row r="40" ht="15">
      <c r="B40" t="s">
        <v>228</v>
      </c>
    </row>
    <row r="41" ht="15">
      <c r="B41" t="s">
        <v>460</v>
      </c>
    </row>
    <row r="42" ht="15">
      <c r="B42" t="s">
        <v>466</v>
      </c>
    </row>
    <row r="43" ht="15">
      <c r="B43" t="s">
        <v>475</v>
      </c>
    </row>
    <row r="44" ht="15">
      <c r="B44" t="s">
        <v>476</v>
      </c>
    </row>
    <row r="45" ht="15">
      <c r="B45" s="222" t="s">
        <v>477</v>
      </c>
    </row>
    <row r="46" ht="15">
      <c r="B46"/>
    </row>
    <row r="47" spans="2:6" ht="15">
      <c r="B47" s="222" t="s">
        <v>478</v>
      </c>
      <c r="C47" s="3">
        <v>24</v>
      </c>
      <c r="D47" s="3" t="s">
        <v>292</v>
      </c>
      <c r="F47" s="114">
        <f>C47*E47</f>
        <v>0</v>
      </c>
    </row>
    <row r="48" ht="15">
      <c r="B48" t="s">
        <v>479</v>
      </c>
    </row>
    <row r="49" ht="15">
      <c r="B49" t="s">
        <v>480</v>
      </c>
    </row>
    <row r="50" ht="15">
      <c r="B50" t="s">
        <v>355</v>
      </c>
    </row>
    <row r="51" ht="15">
      <c r="B51"/>
    </row>
    <row r="52" spans="1:2" ht="15">
      <c r="A52" s="125" t="s">
        <v>368</v>
      </c>
      <c r="B52" s="222" t="s">
        <v>481</v>
      </c>
    </row>
    <row r="53" ht="15">
      <c r="B53" t="s">
        <v>482</v>
      </c>
    </row>
    <row r="54" ht="15">
      <c r="B54" t="s">
        <v>347</v>
      </c>
    </row>
    <row r="55" ht="15">
      <c r="B55"/>
    </row>
    <row r="56" ht="15">
      <c r="B56" t="s">
        <v>228</v>
      </c>
    </row>
    <row r="57" ht="15">
      <c r="B57" t="s">
        <v>460</v>
      </c>
    </row>
    <row r="58" ht="15">
      <c r="B58" t="s">
        <v>466</v>
      </c>
    </row>
    <row r="59" ht="15">
      <c r="B59" t="s">
        <v>475</v>
      </c>
    </row>
    <row r="60" ht="15">
      <c r="B60" t="s">
        <v>483</v>
      </c>
    </row>
    <row r="61" ht="15">
      <c r="B61" s="222" t="s">
        <v>484</v>
      </c>
    </row>
    <row r="62" ht="15">
      <c r="B62"/>
    </row>
    <row r="63" spans="2:6" ht="15">
      <c r="B63" s="222" t="s">
        <v>485</v>
      </c>
      <c r="C63" s="3">
        <v>34.3</v>
      </c>
      <c r="D63" s="3" t="s">
        <v>142</v>
      </c>
      <c r="F63" s="114">
        <f>C63*E63</f>
        <v>0</v>
      </c>
    </row>
    <row r="64" ht="15">
      <c r="B64" t="s">
        <v>486</v>
      </c>
    </row>
    <row r="65" ht="15">
      <c r="B65" t="s">
        <v>383</v>
      </c>
    </row>
    <row r="66" ht="15">
      <c r="B66" t="s">
        <v>355</v>
      </c>
    </row>
    <row r="67" ht="15">
      <c r="B67"/>
    </row>
    <row r="68" spans="1:2" ht="15">
      <c r="A68" s="125" t="s">
        <v>377</v>
      </c>
      <c r="B68" s="222" t="s">
        <v>487</v>
      </c>
    </row>
    <row r="69" ht="15">
      <c r="B69" t="s">
        <v>488</v>
      </c>
    </row>
    <row r="70" ht="15">
      <c r="B70" t="s">
        <v>347</v>
      </c>
    </row>
    <row r="71" ht="15">
      <c r="B71"/>
    </row>
    <row r="72" ht="15">
      <c r="B72" t="s">
        <v>228</v>
      </c>
    </row>
    <row r="73" ht="15">
      <c r="B73" t="s">
        <v>460</v>
      </c>
    </row>
    <row r="74" ht="15">
      <c r="B74" t="s">
        <v>466</v>
      </c>
    </row>
    <row r="75" ht="15">
      <c r="B75" t="s">
        <v>475</v>
      </c>
    </row>
    <row r="76" ht="15">
      <c r="B76" t="s">
        <v>483</v>
      </c>
    </row>
    <row r="77" ht="15">
      <c r="B77" s="222" t="s">
        <v>489</v>
      </c>
    </row>
    <row r="78" ht="15">
      <c r="B78"/>
    </row>
    <row r="79" spans="2:6" ht="15">
      <c r="B79" s="222" t="s">
        <v>490</v>
      </c>
      <c r="C79" s="3">
        <v>34.3</v>
      </c>
      <c r="D79" s="3" t="s">
        <v>142</v>
      </c>
      <c r="F79" s="114">
        <f>C79*E79</f>
        <v>0</v>
      </c>
    </row>
    <row r="80" ht="15">
      <c r="B80" t="s">
        <v>491</v>
      </c>
    </row>
    <row r="81" ht="15">
      <c r="B81" t="s">
        <v>383</v>
      </c>
    </row>
    <row r="82" ht="15">
      <c r="B82" t="s">
        <v>355</v>
      </c>
    </row>
    <row r="83" ht="15">
      <c r="B83"/>
    </row>
    <row r="84" spans="1:2" ht="15">
      <c r="A84" s="125" t="s">
        <v>390</v>
      </c>
      <c r="B84" s="222" t="s">
        <v>492</v>
      </c>
    </row>
    <row r="85" ht="15">
      <c r="B85" t="s">
        <v>493</v>
      </c>
    </row>
    <row r="86" ht="15">
      <c r="B86" t="s">
        <v>347</v>
      </c>
    </row>
    <row r="87" ht="15">
      <c r="B87"/>
    </row>
    <row r="88" ht="15">
      <c r="B88" t="s">
        <v>228</v>
      </c>
    </row>
    <row r="89" ht="15">
      <c r="B89" t="s">
        <v>460</v>
      </c>
    </row>
    <row r="90" ht="15">
      <c r="B90" t="s">
        <v>466</v>
      </c>
    </row>
    <row r="91" ht="15">
      <c r="B91" t="s">
        <v>475</v>
      </c>
    </row>
    <row r="92" ht="15">
      <c r="B92" t="s">
        <v>494</v>
      </c>
    </row>
    <row r="93" ht="15">
      <c r="B93" s="222" t="s">
        <v>495</v>
      </c>
    </row>
    <row r="94" ht="15">
      <c r="B94"/>
    </row>
    <row r="95" spans="2:6" ht="15">
      <c r="B95" s="222" t="s">
        <v>496</v>
      </c>
      <c r="C95" s="3">
        <v>17.15</v>
      </c>
      <c r="D95" s="3" t="s">
        <v>142</v>
      </c>
      <c r="F95" s="114">
        <f>C95*E95</f>
        <v>0</v>
      </c>
    </row>
    <row r="96" ht="15">
      <c r="B96" t="s">
        <v>497</v>
      </c>
    </row>
    <row r="97" ht="15">
      <c r="B97" t="s">
        <v>383</v>
      </c>
    </row>
    <row r="98" ht="15">
      <c r="B98" t="s">
        <v>355</v>
      </c>
    </row>
    <row r="99" ht="15">
      <c r="B99"/>
    </row>
    <row r="100" spans="1:2" ht="15">
      <c r="A100" s="125" t="s">
        <v>391</v>
      </c>
      <c r="B100" s="222" t="s">
        <v>498</v>
      </c>
    </row>
    <row r="101" ht="15">
      <c r="B101" t="s">
        <v>499</v>
      </c>
    </row>
    <row r="102" ht="15">
      <c r="B102" t="s">
        <v>347</v>
      </c>
    </row>
    <row r="103" ht="15">
      <c r="B103"/>
    </row>
    <row r="104" ht="15">
      <c r="B104" t="s">
        <v>228</v>
      </c>
    </row>
    <row r="105" ht="15">
      <c r="B105" t="s">
        <v>460</v>
      </c>
    </row>
    <row r="106" ht="15">
      <c r="B106" t="s">
        <v>466</v>
      </c>
    </row>
    <row r="107" ht="15">
      <c r="B107" t="s">
        <v>475</v>
      </c>
    </row>
    <row r="108" ht="15">
      <c r="B108" t="s">
        <v>500</v>
      </c>
    </row>
    <row r="109" ht="15">
      <c r="B109" s="222" t="s">
        <v>501</v>
      </c>
    </row>
    <row r="110" ht="15">
      <c r="B110"/>
    </row>
    <row r="111" spans="2:6" ht="15">
      <c r="B111" s="222" t="s">
        <v>502</v>
      </c>
      <c r="C111" s="3">
        <v>140</v>
      </c>
      <c r="D111" s="3" t="s">
        <v>292</v>
      </c>
      <c r="F111" s="114">
        <f>C111*E111</f>
        <v>0</v>
      </c>
    </row>
    <row r="112" ht="15">
      <c r="B112" t="s">
        <v>503</v>
      </c>
    </row>
    <row r="113" ht="15">
      <c r="B113" t="s">
        <v>480</v>
      </c>
    </row>
    <row r="114" ht="15">
      <c r="B114" t="s">
        <v>355</v>
      </c>
    </row>
    <row r="115" ht="15">
      <c r="B115"/>
    </row>
    <row r="116" spans="1:6" ht="15.75">
      <c r="A116" s="124"/>
      <c r="B116" s="211" t="s">
        <v>325</v>
      </c>
      <c r="C116" s="127"/>
      <c r="D116" s="127"/>
      <c r="E116" s="138"/>
      <c r="F116" s="210">
        <f>SUM(F4:F115)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73"/>
  <sheetViews>
    <sheetView zoomScalePageLayoutView="0" workbookViewId="0" topLeftCell="A251">
      <selection activeCell="E251" sqref="E1:E16384"/>
    </sheetView>
  </sheetViews>
  <sheetFormatPr defaultColWidth="9.140625" defaultRowHeight="15"/>
  <cols>
    <col min="1" max="1" width="9.140625" style="125" customWidth="1"/>
    <col min="2" max="2" width="65.7109375" style="3" customWidth="1"/>
    <col min="3" max="3" width="11.7109375" style="3" customWidth="1"/>
    <col min="4" max="4" width="9.00390625" style="3" customWidth="1"/>
    <col min="5" max="5" width="17.28125" style="114" customWidth="1"/>
    <col min="6" max="6" width="16.7109375" style="114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4"/>
      <c r="F1" s="174" t="s">
        <v>23</v>
      </c>
    </row>
    <row r="2" spans="2:4" ht="15">
      <c r="B2" s="14"/>
      <c r="C2" s="114"/>
      <c r="D2" s="114"/>
    </row>
    <row r="3" spans="1:6" ht="15.75">
      <c r="A3" s="124"/>
      <c r="B3" s="211" t="s">
        <v>3</v>
      </c>
      <c r="C3" s="127"/>
      <c r="D3" s="127"/>
      <c r="E3" s="127"/>
      <c r="F3" s="127"/>
    </row>
    <row r="5" spans="1:2" ht="15">
      <c r="A5" s="125" t="s">
        <v>204</v>
      </c>
      <c r="B5" s="222" t="s">
        <v>744</v>
      </c>
    </row>
    <row r="6" ht="15">
      <c r="B6" t="s">
        <v>745</v>
      </c>
    </row>
    <row r="7" ht="15">
      <c r="B7" t="s">
        <v>347</v>
      </c>
    </row>
    <row r="8" ht="15">
      <c r="B8"/>
    </row>
    <row r="9" ht="15">
      <c r="B9" t="s">
        <v>228</v>
      </c>
    </row>
    <row r="10" ht="15">
      <c r="B10" t="s">
        <v>746</v>
      </c>
    </row>
    <row r="11" ht="15">
      <c r="B11" t="s">
        <v>349</v>
      </c>
    </row>
    <row r="12" ht="15">
      <c r="B12" t="s">
        <v>747</v>
      </c>
    </row>
    <row r="13" ht="15">
      <c r="B13" s="222" t="s">
        <v>748</v>
      </c>
    </row>
    <row r="14" ht="15">
      <c r="B14"/>
    </row>
    <row r="15" spans="2:6" ht="15">
      <c r="B15" s="222" t="s">
        <v>749</v>
      </c>
      <c r="C15" s="3">
        <v>65.78</v>
      </c>
      <c r="D15" s="3" t="s">
        <v>25</v>
      </c>
      <c r="E15" s="141"/>
      <c r="F15" s="114">
        <f>C15*E15</f>
        <v>0</v>
      </c>
    </row>
    <row r="16" ht="15">
      <c r="B16" t="s">
        <v>353</v>
      </c>
    </row>
    <row r="17" ht="15">
      <c r="B17" t="s">
        <v>354</v>
      </c>
    </row>
    <row r="18" spans="2:5" ht="15">
      <c r="B18" t="s">
        <v>750</v>
      </c>
      <c r="E18" s="141"/>
    </row>
    <row r="20" spans="1:2" ht="15">
      <c r="A20" s="125" t="s">
        <v>205</v>
      </c>
      <c r="B20" s="222" t="s">
        <v>751</v>
      </c>
    </row>
    <row r="21" ht="15">
      <c r="B21" t="s">
        <v>752</v>
      </c>
    </row>
    <row r="22" ht="15">
      <c r="B22" t="s">
        <v>347</v>
      </c>
    </row>
    <row r="23" ht="15">
      <c r="B23"/>
    </row>
    <row r="24" ht="15">
      <c r="B24" t="s">
        <v>228</v>
      </c>
    </row>
    <row r="25" ht="15">
      <c r="B25" t="s">
        <v>746</v>
      </c>
    </row>
    <row r="26" ht="15">
      <c r="B26" t="s">
        <v>349</v>
      </c>
    </row>
    <row r="27" ht="15">
      <c r="B27" t="s">
        <v>747</v>
      </c>
    </row>
    <row r="28" ht="15">
      <c r="B28" s="222" t="s">
        <v>753</v>
      </c>
    </row>
    <row r="29" ht="15">
      <c r="B29"/>
    </row>
    <row r="30" spans="2:6" ht="15">
      <c r="B30" s="222" t="s">
        <v>754</v>
      </c>
      <c r="C30" s="3">
        <v>36.81</v>
      </c>
      <c r="D30" s="3" t="s">
        <v>25</v>
      </c>
      <c r="E30" s="141"/>
      <c r="F30" s="114">
        <f>C30*E30</f>
        <v>0</v>
      </c>
    </row>
    <row r="31" ht="15">
      <c r="B31" t="s">
        <v>353</v>
      </c>
    </row>
    <row r="32" ht="15">
      <c r="B32" t="s">
        <v>354</v>
      </c>
    </row>
    <row r="33" ht="15">
      <c r="B33" t="s">
        <v>750</v>
      </c>
    </row>
    <row r="35" spans="1:2" ht="15">
      <c r="A35" s="125" t="s">
        <v>367</v>
      </c>
      <c r="B35" s="222" t="s">
        <v>755</v>
      </c>
    </row>
    <row r="36" ht="15">
      <c r="B36" t="s">
        <v>756</v>
      </c>
    </row>
    <row r="37" spans="2:5" ht="15">
      <c r="B37" t="s">
        <v>347</v>
      </c>
      <c r="E37" s="141"/>
    </row>
    <row r="38" ht="15">
      <c r="B38"/>
    </row>
    <row r="39" ht="15">
      <c r="B39" t="s">
        <v>228</v>
      </c>
    </row>
    <row r="40" ht="15">
      <c r="B40" t="s">
        <v>746</v>
      </c>
    </row>
    <row r="41" ht="15">
      <c r="B41" t="s">
        <v>349</v>
      </c>
    </row>
    <row r="42" ht="15">
      <c r="B42" t="s">
        <v>747</v>
      </c>
    </row>
    <row r="43" ht="15">
      <c r="B43" s="222" t="s">
        <v>757</v>
      </c>
    </row>
    <row r="44" ht="15">
      <c r="B44"/>
    </row>
    <row r="45" spans="2:6" ht="15">
      <c r="B45" s="222" t="s">
        <v>758</v>
      </c>
      <c r="C45" s="3">
        <v>54.32</v>
      </c>
      <c r="D45" s="3" t="s">
        <v>142</v>
      </c>
      <c r="E45" s="141"/>
      <c r="F45" s="114">
        <f>C45*E45</f>
        <v>0</v>
      </c>
    </row>
    <row r="46" ht="15">
      <c r="B46" t="s">
        <v>420</v>
      </c>
    </row>
    <row r="47" ht="15">
      <c r="B47" t="s">
        <v>383</v>
      </c>
    </row>
    <row r="48" ht="15">
      <c r="B48" t="s">
        <v>750</v>
      </c>
    </row>
    <row r="50" spans="1:2" ht="15">
      <c r="A50" s="125" t="s">
        <v>368</v>
      </c>
      <c r="B50" s="222" t="s">
        <v>759</v>
      </c>
    </row>
    <row r="51" ht="15">
      <c r="B51" t="s">
        <v>760</v>
      </c>
    </row>
    <row r="52" ht="15">
      <c r="B52" t="s">
        <v>347</v>
      </c>
    </row>
    <row r="53" ht="15">
      <c r="B53"/>
    </row>
    <row r="54" ht="15">
      <c r="B54" t="s">
        <v>228</v>
      </c>
    </row>
    <row r="55" ht="15">
      <c r="B55" t="s">
        <v>746</v>
      </c>
    </row>
    <row r="56" ht="15">
      <c r="B56" t="s">
        <v>349</v>
      </c>
    </row>
    <row r="57" spans="2:5" ht="15">
      <c r="B57" t="s">
        <v>761</v>
      </c>
      <c r="E57" s="141"/>
    </row>
    <row r="58" spans="2:8" ht="15">
      <c r="B58" t="s">
        <v>762</v>
      </c>
      <c r="H58" s="110"/>
    </row>
    <row r="59" spans="2:8" ht="15">
      <c r="B59" s="222" t="s">
        <v>763</v>
      </c>
      <c r="H59" s="110"/>
    </row>
    <row r="60" spans="2:8" ht="15">
      <c r="B60"/>
      <c r="H60" s="110"/>
    </row>
    <row r="61" spans="2:8" ht="15">
      <c r="B61" s="222" t="s">
        <v>764</v>
      </c>
      <c r="C61" s="3">
        <v>51.23</v>
      </c>
      <c r="D61" s="3" t="s">
        <v>25</v>
      </c>
      <c r="E61" s="141"/>
      <c r="F61" s="114">
        <f>C61*E61</f>
        <v>0</v>
      </c>
      <c r="H61" s="110"/>
    </row>
    <row r="62" spans="2:8" ht="15">
      <c r="B62" t="s">
        <v>353</v>
      </c>
      <c r="H62" s="110"/>
    </row>
    <row r="63" spans="2:8" ht="15">
      <c r="B63" t="s">
        <v>354</v>
      </c>
      <c r="H63" s="110"/>
    </row>
    <row r="64" spans="2:8" ht="15">
      <c r="B64" t="s">
        <v>750</v>
      </c>
      <c r="H64" s="110"/>
    </row>
    <row r="65" ht="15">
      <c r="H65" s="110"/>
    </row>
    <row r="66" spans="1:8" ht="15">
      <c r="A66" s="125" t="s">
        <v>377</v>
      </c>
      <c r="B66" s="222" t="s">
        <v>765</v>
      </c>
      <c r="H66" s="110"/>
    </row>
    <row r="67" spans="2:8" ht="15">
      <c r="B67" t="s">
        <v>766</v>
      </c>
      <c r="H67" s="110"/>
    </row>
    <row r="68" spans="2:8" ht="15">
      <c r="B68" t="s">
        <v>347</v>
      </c>
      <c r="H68" s="110"/>
    </row>
    <row r="69" spans="2:8" ht="15">
      <c r="B69"/>
      <c r="H69" s="110"/>
    </row>
    <row r="70" spans="2:8" ht="15">
      <c r="B70" t="s">
        <v>228</v>
      </c>
      <c r="H70" s="110"/>
    </row>
    <row r="71" spans="2:8" ht="15">
      <c r="B71" t="s">
        <v>746</v>
      </c>
      <c r="H71" s="110"/>
    </row>
    <row r="72" spans="2:8" ht="15">
      <c r="B72" t="s">
        <v>349</v>
      </c>
      <c r="H72" s="110"/>
    </row>
    <row r="73" spans="2:8" ht="15">
      <c r="B73" t="s">
        <v>761</v>
      </c>
      <c r="H73" s="110"/>
    </row>
    <row r="74" spans="2:8" ht="15">
      <c r="B74" s="222" t="s">
        <v>767</v>
      </c>
      <c r="H74" s="110"/>
    </row>
    <row r="75" spans="2:8" ht="15">
      <c r="B75"/>
      <c r="H75" s="110"/>
    </row>
    <row r="76" spans="2:8" ht="15">
      <c r="B76" s="222" t="s">
        <v>768</v>
      </c>
      <c r="C76" s="3">
        <v>19.61</v>
      </c>
      <c r="D76" s="3" t="s">
        <v>25</v>
      </c>
      <c r="E76" s="141"/>
      <c r="F76" s="114">
        <f>C76*E76</f>
        <v>0</v>
      </c>
      <c r="H76" s="110"/>
    </row>
    <row r="77" spans="2:8" ht="15">
      <c r="B77" t="s">
        <v>353</v>
      </c>
      <c r="H77" s="110"/>
    </row>
    <row r="78" spans="2:8" ht="15">
      <c r="B78" t="s">
        <v>354</v>
      </c>
      <c r="H78" s="110"/>
    </row>
    <row r="79" spans="2:8" ht="15">
      <c r="B79" t="s">
        <v>750</v>
      </c>
      <c r="H79" s="110"/>
    </row>
    <row r="80" ht="15">
      <c r="H80" s="110"/>
    </row>
    <row r="81" spans="1:8" ht="15">
      <c r="A81" s="125" t="s">
        <v>390</v>
      </c>
      <c r="B81" s="222" t="s">
        <v>769</v>
      </c>
      <c r="H81" s="110"/>
    </row>
    <row r="82" spans="2:8" ht="15">
      <c r="B82" t="s">
        <v>770</v>
      </c>
      <c r="H82" s="110"/>
    </row>
    <row r="83" spans="2:8" ht="15">
      <c r="B83" t="s">
        <v>347</v>
      </c>
      <c r="H83" s="110"/>
    </row>
    <row r="84" spans="2:8" ht="15">
      <c r="B84"/>
      <c r="H84" s="110"/>
    </row>
    <row r="85" spans="2:8" ht="15">
      <c r="B85" t="s">
        <v>228</v>
      </c>
      <c r="H85" s="110"/>
    </row>
    <row r="86" spans="2:8" ht="15">
      <c r="B86" t="s">
        <v>746</v>
      </c>
      <c r="H86" s="110"/>
    </row>
    <row r="87" spans="2:8" ht="15">
      <c r="B87" t="s">
        <v>349</v>
      </c>
      <c r="H87" s="110"/>
    </row>
    <row r="88" spans="2:8" ht="15">
      <c r="B88" t="s">
        <v>761</v>
      </c>
      <c r="H88" s="110"/>
    </row>
    <row r="89" spans="2:8" ht="15">
      <c r="B89" s="222" t="s">
        <v>771</v>
      </c>
      <c r="H89" s="110"/>
    </row>
    <row r="90" spans="2:8" ht="15">
      <c r="B90"/>
      <c r="H90" s="110"/>
    </row>
    <row r="91" spans="2:8" ht="15">
      <c r="B91" s="222" t="s">
        <v>772</v>
      </c>
      <c r="C91" s="3">
        <v>22.43</v>
      </c>
      <c r="D91" s="3" t="s">
        <v>142</v>
      </c>
      <c r="E91" s="141"/>
      <c r="F91" s="114">
        <f>C91*E91</f>
        <v>0</v>
      </c>
      <c r="H91" s="110"/>
    </row>
    <row r="92" spans="2:8" ht="15">
      <c r="B92" t="s">
        <v>420</v>
      </c>
      <c r="H92" s="110"/>
    </row>
    <row r="93" spans="2:8" ht="15">
      <c r="B93" t="s">
        <v>383</v>
      </c>
      <c r="H93" s="110"/>
    </row>
    <row r="94" spans="2:8" ht="15">
      <c r="B94" t="s">
        <v>750</v>
      </c>
      <c r="H94" s="110"/>
    </row>
    <row r="95" ht="15">
      <c r="H95" s="110"/>
    </row>
    <row r="96" spans="1:8" ht="15">
      <c r="A96" s="125" t="s">
        <v>391</v>
      </c>
      <c r="B96" s="222" t="s">
        <v>773</v>
      </c>
      <c r="H96" s="110"/>
    </row>
    <row r="97" spans="2:8" ht="15">
      <c r="B97" t="s">
        <v>774</v>
      </c>
      <c r="H97" s="110"/>
    </row>
    <row r="98" spans="2:8" ht="15">
      <c r="B98" t="s">
        <v>347</v>
      </c>
      <c r="H98" s="110"/>
    </row>
    <row r="99" spans="2:8" ht="15">
      <c r="B99"/>
      <c r="H99" s="110"/>
    </row>
    <row r="100" spans="2:8" ht="15">
      <c r="B100" t="s">
        <v>228</v>
      </c>
      <c r="H100" s="110"/>
    </row>
    <row r="101" spans="2:8" ht="15">
      <c r="B101" t="s">
        <v>746</v>
      </c>
      <c r="H101" s="110"/>
    </row>
    <row r="102" spans="2:8" ht="15">
      <c r="B102" t="s">
        <v>349</v>
      </c>
      <c r="H102" s="110"/>
    </row>
    <row r="103" spans="2:8" ht="15">
      <c r="B103" t="s">
        <v>761</v>
      </c>
      <c r="H103" s="110"/>
    </row>
    <row r="104" spans="2:8" ht="15">
      <c r="B104" s="222" t="s">
        <v>775</v>
      </c>
      <c r="H104" s="110"/>
    </row>
    <row r="105" spans="2:8" ht="15">
      <c r="B105"/>
      <c r="H105" s="110"/>
    </row>
    <row r="106" spans="2:8" ht="15">
      <c r="B106" s="222" t="s">
        <v>776</v>
      </c>
      <c r="C106" s="3">
        <v>45.12</v>
      </c>
      <c r="D106" s="3" t="s">
        <v>142</v>
      </c>
      <c r="E106" s="141"/>
      <c r="F106" s="114">
        <f>C106*E106</f>
        <v>0</v>
      </c>
      <c r="H106" s="110"/>
    </row>
    <row r="107" spans="2:8" ht="15">
      <c r="B107" t="s">
        <v>420</v>
      </c>
      <c r="H107" s="110"/>
    </row>
    <row r="108" spans="2:8" ht="15">
      <c r="B108" t="s">
        <v>383</v>
      </c>
      <c r="H108" s="110"/>
    </row>
    <row r="109" spans="2:8" ht="15">
      <c r="B109" t="s">
        <v>750</v>
      </c>
      <c r="H109" s="110"/>
    </row>
    <row r="110" ht="15">
      <c r="H110" s="110"/>
    </row>
    <row r="111" spans="1:8" ht="15">
      <c r="A111" s="125" t="s">
        <v>399</v>
      </c>
      <c r="B111" s="222" t="s">
        <v>777</v>
      </c>
      <c r="H111" s="110"/>
    </row>
    <row r="112" spans="2:8" ht="15">
      <c r="B112" t="s">
        <v>778</v>
      </c>
      <c r="H112" s="110"/>
    </row>
    <row r="113" spans="2:8" ht="15">
      <c r="B113" t="s">
        <v>347</v>
      </c>
      <c r="H113" s="110"/>
    </row>
    <row r="114" spans="2:8" ht="15">
      <c r="B114"/>
      <c r="H114" s="110"/>
    </row>
    <row r="115" spans="2:8" ht="15">
      <c r="B115" t="s">
        <v>228</v>
      </c>
      <c r="H115" s="110"/>
    </row>
    <row r="116" spans="2:8" ht="15">
      <c r="B116" t="s">
        <v>746</v>
      </c>
      <c r="H116" s="110"/>
    </row>
    <row r="117" spans="2:8" ht="15">
      <c r="B117" t="s">
        <v>349</v>
      </c>
      <c r="H117" s="110"/>
    </row>
    <row r="118" spans="2:8" ht="15">
      <c r="B118" t="s">
        <v>779</v>
      </c>
      <c r="H118" s="110"/>
    </row>
    <row r="119" spans="2:8" ht="15">
      <c r="B119" s="222" t="s">
        <v>780</v>
      </c>
      <c r="H119" s="110"/>
    </row>
    <row r="120" spans="2:8" ht="15">
      <c r="B120"/>
      <c r="H120" s="110"/>
    </row>
    <row r="121" spans="2:8" ht="15">
      <c r="B121" s="222" t="s">
        <v>781</v>
      </c>
      <c r="C121" s="3">
        <v>19.61</v>
      </c>
      <c r="D121" s="3" t="s">
        <v>25</v>
      </c>
      <c r="E121" s="141"/>
      <c r="F121" s="114">
        <f>C121*E121</f>
        <v>0</v>
      </c>
      <c r="H121" s="110"/>
    </row>
    <row r="122" spans="2:8" ht="15">
      <c r="B122" t="s">
        <v>782</v>
      </c>
      <c r="H122" s="110"/>
    </row>
    <row r="123" spans="2:8" ht="15">
      <c r="B123" t="s">
        <v>354</v>
      </c>
      <c r="H123" s="110"/>
    </row>
    <row r="124" spans="2:8" ht="15">
      <c r="B124" t="s">
        <v>750</v>
      </c>
      <c r="H124" s="110"/>
    </row>
    <row r="125" ht="15">
      <c r="H125" s="110"/>
    </row>
    <row r="126" spans="1:8" ht="15">
      <c r="A126" s="125" t="s">
        <v>405</v>
      </c>
      <c r="B126" s="222" t="s">
        <v>783</v>
      </c>
      <c r="H126" s="110"/>
    </row>
    <row r="127" spans="2:8" ht="15">
      <c r="B127" t="s">
        <v>784</v>
      </c>
      <c r="H127" s="110"/>
    </row>
    <row r="128" spans="2:8" ht="15">
      <c r="B128" t="s">
        <v>347</v>
      </c>
      <c r="H128" s="110"/>
    </row>
    <row r="129" spans="2:8" ht="15">
      <c r="B129"/>
      <c r="H129" s="110"/>
    </row>
    <row r="130" spans="2:8" ht="15">
      <c r="B130" t="s">
        <v>228</v>
      </c>
      <c r="H130" s="110"/>
    </row>
    <row r="131" spans="2:8" ht="15">
      <c r="B131" t="s">
        <v>746</v>
      </c>
      <c r="H131" s="110"/>
    </row>
    <row r="132" spans="2:8" ht="15">
      <c r="B132" t="s">
        <v>785</v>
      </c>
      <c r="H132" s="110"/>
    </row>
    <row r="133" spans="2:8" ht="15">
      <c r="B133" t="s">
        <v>786</v>
      </c>
      <c r="H133" s="110"/>
    </row>
    <row r="134" spans="2:8" ht="15">
      <c r="B134" t="s">
        <v>787</v>
      </c>
      <c r="H134" s="110"/>
    </row>
    <row r="135" spans="2:8" ht="15">
      <c r="B135" t="s">
        <v>788</v>
      </c>
      <c r="H135" s="110"/>
    </row>
    <row r="136" spans="2:8" ht="15">
      <c r="B136" t="s">
        <v>789</v>
      </c>
      <c r="H136" s="110"/>
    </row>
    <row r="137" spans="2:8" ht="15">
      <c r="B137" s="222" t="s">
        <v>790</v>
      </c>
      <c r="H137" s="110"/>
    </row>
    <row r="138" spans="2:8" ht="15">
      <c r="B138"/>
      <c r="H138" s="110"/>
    </row>
    <row r="139" spans="2:8" ht="15">
      <c r="B139" s="222" t="s">
        <v>791</v>
      </c>
      <c r="C139" s="3">
        <v>156.24</v>
      </c>
      <c r="D139" s="3" t="s">
        <v>25</v>
      </c>
      <c r="E139" s="141"/>
      <c r="F139" s="114">
        <f>C139*E139</f>
        <v>0</v>
      </c>
      <c r="H139" s="110"/>
    </row>
    <row r="140" spans="2:8" ht="15">
      <c r="B140" t="s">
        <v>792</v>
      </c>
      <c r="H140" s="110"/>
    </row>
    <row r="141" spans="2:8" ht="15">
      <c r="B141" t="s">
        <v>354</v>
      </c>
      <c r="H141" s="110"/>
    </row>
    <row r="142" spans="2:8" ht="15">
      <c r="B142" t="s">
        <v>750</v>
      </c>
      <c r="H142" s="110"/>
    </row>
    <row r="143" ht="15">
      <c r="H143" s="110"/>
    </row>
    <row r="144" spans="1:8" ht="15">
      <c r="A144" s="125" t="s">
        <v>574</v>
      </c>
      <c r="B144" s="222" t="s">
        <v>793</v>
      </c>
      <c r="H144" s="110"/>
    </row>
    <row r="145" spans="2:8" ht="15">
      <c r="B145" t="s">
        <v>794</v>
      </c>
      <c r="H145" s="110"/>
    </row>
    <row r="146" spans="2:8" ht="15">
      <c r="B146" t="s">
        <v>347</v>
      </c>
      <c r="H146" s="110"/>
    </row>
    <row r="147" spans="2:8" ht="15">
      <c r="B147"/>
      <c r="H147" s="110"/>
    </row>
    <row r="148" spans="2:8" ht="15">
      <c r="B148" t="s">
        <v>228</v>
      </c>
      <c r="H148" s="110"/>
    </row>
    <row r="149" spans="2:8" ht="15">
      <c r="B149" t="s">
        <v>746</v>
      </c>
      <c r="H149" s="110"/>
    </row>
    <row r="150" spans="2:8" ht="15">
      <c r="B150" t="s">
        <v>785</v>
      </c>
      <c r="H150" s="110"/>
    </row>
    <row r="151" spans="2:8" ht="15">
      <c r="B151" t="s">
        <v>795</v>
      </c>
      <c r="H151" s="110"/>
    </row>
    <row r="152" spans="2:8" ht="15">
      <c r="B152" t="s">
        <v>787</v>
      </c>
      <c r="H152" s="110"/>
    </row>
    <row r="153" spans="2:8" ht="15">
      <c r="B153" t="s">
        <v>796</v>
      </c>
      <c r="H153" s="110"/>
    </row>
    <row r="154" spans="2:8" ht="15">
      <c r="B154" t="s">
        <v>789</v>
      </c>
      <c r="H154" s="110"/>
    </row>
    <row r="155" spans="2:8" ht="15">
      <c r="B155" s="222" t="s">
        <v>790</v>
      </c>
      <c r="H155" s="110"/>
    </row>
    <row r="156" spans="2:8" ht="15">
      <c r="B156"/>
      <c r="H156" s="110"/>
    </row>
    <row r="157" spans="2:8" ht="15">
      <c r="B157" s="222" t="s">
        <v>797</v>
      </c>
      <c r="C157" s="3">
        <v>127.01</v>
      </c>
      <c r="D157" s="3" t="s">
        <v>25</v>
      </c>
      <c r="E157" s="141"/>
      <c r="F157" s="114">
        <f>C157*E157</f>
        <v>0</v>
      </c>
      <c r="H157" s="110"/>
    </row>
    <row r="158" spans="2:8" ht="15">
      <c r="B158" t="s">
        <v>792</v>
      </c>
      <c r="H158" s="110"/>
    </row>
    <row r="159" spans="2:8" ht="15">
      <c r="B159" t="s">
        <v>354</v>
      </c>
      <c r="H159" s="110"/>
    </row>
    <row r="160" spans="2:8" ht="15">
      <c r="B160" t="s">
        <v>750</v>
      </c>
      <c r="H160" s="110"/>
    </row>
    <row r="161" ht="15">
      <c r="H161" s="110"/>
    </row>
    <row r="162" spans="1:8" ht="15">
      <c r="A162" s="125" t="s">
        <v>594</v>
      </c>
      <c r="B162" s="222" t="s">
        <v>798</v>
      </c>
      <c r="H162" s="110"/>
    </row>
    <row r="163" spans="2:8" ht="15">
      <c r="B163" t="s">
        <v>799</v>
      </c>
      <c r="H163" s="110"/>
    </row>
    <row r="164" spans="2:8" ht="15">
      <c r="B164" t="s">
        <v>347</v>
      </c>
      <c r="H164" s="110"/>
    </row>
    <row r="165" spans="2:8" ht="15">
      <c r="B165"/>
      <c r="H165" s="110"/>
    </row>
    <row r="166" spans="2:8" ht="15">
      <c r="B166" t="s">
        <v>228</v>
      </c>
      <c r="H166" s="110"/>
    </row>
    <row r="167" spans="2:8" ht="15">
      <c r="B167" t="s">
        <v>746</v>
      </c>
      <c r="H167" s="110"/>
    </row>
    <row r="168" spans="2:8" ht="15">
      <c r="B168" t="s">
        <v>785</v>
      </c>
      <c r="H168" s="110"/>
    </row>
    <row r="169" spans="2:8" ht="15">
      <c r="B169" t="s">
        <v>795</v>
      </c>
      <c r="H169" s="110"/>
    </row>
    <row r="170" spans="2:8" ht="15">
      <c r="B170" t="s">
        <v>787</v>
      </c>
      <c r="H170" s="110"/>
    </row>
    <row r="171" spans="2:8" ht="15">
      <c r="B171" t="s">
        <v>796</v>
      </c>
      <c r="H171" s="110"/>
    </row>
    <row r="172" spans="2:8" ht="15">
      <c r="B172" t="s">
        <v>800</v>
      </c>
      <c r="H172" s="110"/>
    </row>
    <row r="173" spans="2:8" ht="15">
      <c r="B173" t="s">
        <v>801</v>
      </c>
      <c r="H173" s="110"/>
    </row>
    <row r="174" spans="2:8" ht="15">
      <c r="B174" s="222" t="s">
        <v>802</v>
      </c>
      <c r="H174" s="110"/>
    </row>
    <row r="175" spans="2:8" ht="15">
      <c r="B175"/>
      <c r="H175" s="110"/>
    </row>
    <row r="176" spans="2:8" ht="15">
      <c r="B176" s="222" t="s">
        <v>803</v>
      </c>
      <c r="C176" s="3">
        <v>136.45</v>
      </c>
      <c r="D176" s="3" t="s">
        <v>25</v>
      </c>
      <c r="E176" s="141"/>
      <c r="F176" s="114">
        <f>C176*E176</f>
        <v>0</v>
      </c>
      <c r="H176" s="110"/>
    </row>
    <row r="177" spans="2:8" ht="15">
      <c r="B177" t="s">
        <v>804</v>
      </c>
      <c r="H177" s="110"/>
    </row>
    <row r="178" spans="2:8" ht="15">
      <c r="B178" t="s">
        <v>354</v>
      </c>
      <c r="H178" s="110"/>
    </row>
    <row r="179" spans="2:8" ht="15">
      <c r="B179" t="s">
        <v>750</v>
      </c>
      <c r="H179" s="110"/>
    </row>
    <row r="180" spans="2:8" ht="15">
      <c r="B180"/>
      <c r="H180" s="110"/>
    </row>
    <row r="181" spans="1:8" ht="15">
      <c r="A181" s="125" t="s">
        <v>595</v>
      </c>
      <c r="B181" s="222" t="s">
        <v>805</v>
      </c>
      <c r="H181" s="110"/>
    </row>
    <row r="182" spans="2:8" ht="15">
      <c r="B182" t="s">
        <v>806</v>
      </c>
      <c r="H182" s="110"/>
    </row>
    <row r="183" spans="2:8" ht="15">
      <c r="B183" t="s">
        <v>347</v>
      </c>
      <c r="H183" s="110"/>
    </row>
    <row r="184" spans="2:8" ht="15">
      <c r="B184"/>
      <c r="H184" s="110"/>
    </row>
    <row r="185" spans="2:8" ht="15">
      <c r="B185" t="s">
        <v>228</v>
      </c>
      <c r="H185" s="110"/>
    </row>
    <row r="186" spans="2:8" ht="15">
      <c r="B186" t="s">
        <v>746</v>
      </c>
      <c r="H186" s="110"/>
    </row>
    <row r="187" spans="2:8" ht="15">
      <c r="B187" t="s">
        <v>807</v>
      </c>
      <c r="H187" s="110"/>
    </row>
    <row r="188" spans="2:8" ht="15">
      <c r="B188" t="s">
        <v>808</v>
      </c>
      <c r="H188" s="110"/>
    </row>
    <row r="189" spans="2:8" ht="15">
      <c r="B189" t="s">
        <v>787</v>
      </c>
      <c r="H189" s="110"/>
    </row>
    <row r="190" spans="2:8" ht="15">
      <c r="B190" t="s">
        <v>809</v>
      </c>
      <c r="H190" s="110"/>
    </row>
    <row r="191" spans="2:8" ht="15">
      <c r="B191" t="s">
        <v>810</v>
      </c>
      <c r="H191" s="110"/>
    </row>
    <row r="192" spans="2:8" ht="15">
      <c r="B192" t="s">
        <v>811</v>
      </c>
      <c r="H192" s="110"/>
    </row>
    <row r="193" spans="2:8" ht="15">
      <c r="B193" t="s">
        <v>812</v>
      </c>
      <c r="H193" s="110"/>
    </row>
    <row r="194" spans="2:8" ht="15">
      <c r="B194" s="222" t="s">
        <v>813</v>
      </c>
      <c r="H194" s="110"/>
    </row>
    <row r="195" spans="2:8" ht="15">
      <c r="B195"/>
      <c r="H195" s="110"/>
    </row>
    <row r="196" spans="2:8" ht="15">
      <c r="B196" s="222" t="s">
        <v>814</v>
      </c>
      <c r="C196" s="3">
        <v>156.24</v>
      </c>
      <c r="D196" s="3" t="s">
        <v>25</v>
      </c>
      <c r="E196" s="141"/>
      <c r="F196" s="114">
        <f>C196*E196</f>
        <v>0</v>
      </c>
      <c r="H196" s="110"/>
    </row>
    <row r="197" spans="2:8" ht="15">
      <c r="B197" t="s">
        <v>815</v>
      </c>
      <c r="H197" s="110"/>
    </row>
    <row r="198" spans="2:8" ht="15">
      <c r="B198" t="s">
        <v>354</v>
      </c>
      <c r="H198" s="110"/>
    </row>
    <row r="199" spans="2:8" ht="15">
      <c r="B199" t="s">
        <v>750</v>
      </c>
      <c r="H199" s="110"/>
    </row>
    <row r="200" spans="2:8" ht="15">
      <c r="B200"/>
      <c r="H200" s="110"/>
    </row>
    <row r="201" spans="1:8" ht="15">
      <c r="A201" s="125" t="s">
        <v>596</v>
      </c>
      <c r="B201" s="222" t="s">
        <v>816</v>
      </c>
      <c r="H201" s="110"/>
    </row>
    <row r="202" spans="2:8" ht="15">
      <c r="B202" t="s">
        <v>817</v>
      </c>
      <c r="H202" s="110"/>
    </row>
    <row r="203" spans="2:8" ht="15">
      <c r="B203" t="s">
        <v>347</v>
      </c>
      <c r="H203" s="110"/>
    </row>
    <row r="204" spans="2:8" ht="15">
      <c r="B204"/>
      <c r="H204" s="110"/>
    </row>
    <row r="205" spans="2:8" ht="15">
      <c r="B205" t="s">
        <v>228</v>
      </c>
      <c r="H205" s="110"/>
    </row>
    <row r="206" spans="2:8" ht="15">
      <c r="B206" t="s">
        <v>746</v>
      </c>
      <c r="H206" s="110"/>
    </row>
    <row r="207" spans="2:8" ht="15">
      <c r="B207" t="s">
        <v>818</v>
      </c>
      <c r="H207" s="110"/>
    </row>
    <row r="208" spans="2:8" ht="15">
      <c r="B208" t="s">
        <v>819</v>
      </c>
      <c r="H208" s="110"/>
    </row>
    <row r="209" spans="2:8" ht="15">
      <c r="B209" t="s">
        <v>787</v>
      </c>
      <c r="H209" s="110"/>
    </row>
    <row r="210" spans="2:8" ht="15">
      <c r="B210" t="s">
        <v>809</v>
      </c>
      <c r="H210" s="110"/>
    </row>
    <row r="211" spans="2:8" ht="15">
      <c r="B211" t="s">
        <v>820</v>
      </c>
      <c r="H211" s="110"/>
    </row>
    <row r="212" spans="2:8" ht="15">
      <c r="B212" t="s">
        <v>811</v>
      </c>
      <c r="H212" s="110"/>
    </row>
    <row r="213" spans="2:8" ht="15">
      <c r="B213" t="s">
        <v>821</v>
      </c>
      <c r="H213" s="110"/>
    </row>
    <row r="214" spans="2:8" ht="15">
      <c r="B214" s="222" t="s">
        <v>813</v>
      </c>
      <c r="H214" s="110"/>
    </row>
    <row r="215" spans="2:8" ht="15">
      <c r="B215"/>
      <c r="H215" s="110"/>
    </row>
    <row r="216" spans="2:8" ht="15">
      <c r="B216" s="222" t="s">
        <v>822</v>
      </c>
      <c r="C216" s="3">
        <v>101.64</v>
      </c>
      <c r="D216" s="3" t="s">
        <v>25</v>
      </c>
      <c r="E216" s="141"/>
      <c r="F216" s="114">
        <f>C216*E216</f>
        <v>0</v>
      </c>
      <c r="H216" s="110"/>
    </row>
    <row r="217" spans="2:8" ht="15">
      <c r="B217" t="s">
        <v>823</v>
      </c>
      <c r="H217" s="110"/>
    </row>
    <row r="218" spans="2:8" ht="15">
      <c r="B218" t="s">
        <v>354</v>
      </c>
      <c r="H218" s="110"/>
    </row>
    <row r="219" spans="2:8" ht="15">
      <c r="B219" t="s">
        <v>750</v>
      </c>
      <c r="H219" s="110"/>
    </row>
    <row r="220" spans="2:8" ht="15">
      <c r="B220"/>
      <c r="H220" s="110"/>
    </row>
    <row r="221" spans="1:8" ht="15">
      <c r="A221" s="125" t="s">
        <v>597</v>
      </c>
      <c r="B221" s="222" t="s">
        <v>824</v>
      </c>
      <c r="H221" s="110"/>
    </row>
    <row r="222" spans="2:8" ht="15">
      <c r="B222" t="s">
        <v>825</v>
      </c>
      <c r="H222" s="110"/>
    </row>
    <row r="223" spans="2:8" ht="15">
      <c r="B223" t="s">
        <v>347</v>
      </c>
      <c r="H223" s="110"/>
    </row>
    <row r="224" spans="2:8" ht="15">
      <c r="B224"/>
      <c r="H224" s="110"/>
    </row>
    <row r="225" spans="2:8" ht="15">
      <c r="B225" t="s">
        <v>228</v>
      </c>
      <c r="H225" s="110"/>
    </row>
    <row r="226" spans="2:8" ht="15">
      <c r="B226" t="s">
        <v>746</v>
      </c>
      <c r="H226" s="110"/>
    </row>
    <row r="227" spans="2:8" ht="15">
      <c r="B227" t="s">
        <v>818</v>
      </c>
      <c r="H227" s="110"/>
    </row>
    <row r="228" spans="2:8" ht="15">
      <c r="B228" t="s">
        <v>826</v>
      </c>
      <c r="H228" s="110"/>
    </row>
    <row r="229" spans="2:8" ht="15">
      <c r="B229" t="s">
        <v>787</v>
      </c>
      <c r="H229" s="110"/>
    </row>
    <row r="230" spans="2:8" ht="15">
      <c r="B230" t="s">
        <v>820</v>
      </c>
      <c r="H230" s="110"/>
    </row>
    <row r="231" spans="2:8" ht="15">
      <c r="B231" t="s">
        <v>827</v>
      </c>
      <c r="H231" s="110"/>
    </row>
    <row r="232" spans="2:8" ht="15">
      <c r="B232" t="s">
        <v>828</v>
      </c>
      <c r="H232" s="110"/>
    </row>
    <row r="233" spans="2:8" ht="15">
      <c r="B233" s="222" t="s">
        <v>829</v>
      </c>
      <c r="H233" s="110"/>
    </row>
    <row r="234" spans="2:8" ht="15">
      <c r="B234"/>
      <c r="H234" s="110"/>
    </row>
    <row r="235" spans="2:8" ht="15">
      <c r="B235" s="222" t="s">
        <v>830</v>
      </c>
      <c r="C235" s="3">
        <v>30.46</v>
      </c>
      <c r="D235" s="3" t="s">
        <v>142</v>
      </c>
      <c r="E235" s="141"/>
      <c r="F235" s="114">
        <f>C235*E235</f>
        <v>0</v>
      </c>
      <c r="H235" s="110"/>
    </row>
    <row r="236" spans="2:8" ht="15">
      <c r="B236" t="s">
        <v>831</v>
      </c>
      <c r="H236" s="110"/>
    </row>
    <row r="237" spans="2:8" ht="15">
      <c r="B237" t="s">
        <v>383</v>
      </c>
      <c r="H237" s="110"/>
    </row>
    <row r="238" spans="2:8" ht="15">
      <c r="B238" t="s">
        <v>750</v>
      </c>
      <c r="H238" s="110"/>
    </row>
    <row r="239" spans="2:8" ht="15">
      <c r="B239"/>
      <c r="H239" s="110"/>
    </row>
    <row r="240" spans="1:8" ht="15">
      <c r="A240" s="125" t="s">
        <v>598</v>
      </c>
      <c r="B240" s="222" t="s">
        <v>832</v>
      </c>
      <c r="H240" s="110"/>
    </row>
    <row r="241" spans="2:8" ht="15">
      <c r="B241" t="s">
        <v>833</v>
      </c>
      <c r="H241" s="110"/>
    </row>
    <row r="242" spans="2:8" ht="15">
      <c r="B242" t="s">
        <v>347</v>
      </c>
      <c r="H242" s="110"/>
    </row>
    <row r="243" spans="2:8" ht="15">
      <c r="B243"/>
      <c r="H243" s="110"/>
    </row>
    <row r="244" spans="2:8" ht="15">
      <c r="B244" t="s">
        <v>228</v>
      </c>
      <c r="H244" s="110"/>
    </row>
    <row r="245" spans="2:8" ht="15">
      <c r="B245" t="s">
        <v>746</v>
      </c>
      <c r="H245" s="110"/>
    </row>
    <row r="246" spans="2:8" ht="15">
      <c r="B246" t="s">
        <v>834</v>
      </c>
      <c r="H246" s="110"/>
    </row>
    <row r="247" spans="2:8" ht="15">
      <c r="B247" t="s">
        <v>835</v>
      </c>
      <c r="H247" s="110"/>
    </row>
    <row r="248" spans="2:8" ht="15">
      <c r="B248" t="s">
        <v>836</v>
      </c>
      <c r="H248" s="110"/>
    </row>
    <row r="249" spans="2:8" ht="15">
      <c r="B249" t="s">
        <v>837</v>
      </c>
      <c r="H249" s="110"/>
    </row>
    <row r="250" spans="2:8" ht="15">
      <c r="B250" s="222" t="s">
        <v>838</v>
      </c>
      <c r="H250" s="110"/>
    </row>
    <row r="251" spans="2:8" ht="15">
      <c r="B251"/>
      <c r="H251" s="110"/>
    </row>
    <row r="252" spans="2:8" ht="15">
      <c r="B252" s="222" t="s">
        <v>839</v>
      </c>
      <c r="C252" s="3">
        <v>34.86</v>
      </c>
      <c r="D252" s="3" t="s">
        <v>25</v>
      </c>
      <c r="E252" s="141"/>
      <c r="F252" s="114">
        <f>C252*E252</f>
        <v>0</v>
      </c>
      <c r="H252" s="110"/>
    </row>
    <row r="253" spans="2:8" ht="15">
      <c r="B253" t="s">
        <v>840</v>
      </c>
      <c r="H253" s="110"/>
    </row>
    <row r="254" spans="2:8" ht="15">
      <c r="B254" t="s">
        <v>354</v>
      </c>
      <c r="H254" s="110"/>
    </row>
    <row r="255" spans="2:8" ht="15">
      <c r="B255" t="s">
        <v>750</v>
      </c>
      <c r="H255" s="110"/>
    </row>
    <row r="256" spans="2:8" ht="15">
      <c r="B256"/>
      <c r="H256" s="110"/>
    </row>
    <row r="257" spans="1:8" ht="15">
      <c r="A257" s="125" t="s">
        <v>841</v>
      </c>
      <c r="B257" s="222" t="s">
        <v>960</v>
      </c>
      <c r="H257" s="110"/>
    </row>
    <row r="258" spans="2:8" ht="15">
      <c r="B258" t="s">
        <v>961</v>
      </c>
      <c r="H258" s="110"/>
    </row>
    <row r="259" spans="2:8" ht="15">
      <c r="B259" t="s">
        <v>347</v>
      </c>
      <c r="H259" s="110"/>
    </row>
    <row r="260" spans="2:8" ht="15">
      <c r="B260"/>
      <c r="H260" s="110"/>
    </row>
    <row r="261" spans="2:8" ht="15">
      <c r="B261" t="s">
        <v>228</v>
      </c>
      <c r="H261" s="110"/>
    </row>
    <row r="262" spans="2:8" ht="15">
      <c r="B262" t="s">
        <v>746</v>
      </c>
      <c r="H262" s="110"/>
    </row>
    <row r="263" spans="2:8" ht="15">
      <c r="B263" t="s">
        <v>834</v>
      </c>
      <c r="H263" s="110"/>
    </row>
    <row r="264" spans="2:8" ht="15">
      <c r="B264" t="s">
        <v>962</v>
      </c>
      <c r="H264" s="110"/>
    </row>
    <row r="265" spans="2:8" ht="15">
      <c r="B265" t="s">
        <v>963</v>
      </c>
      <c r="H265" s="110"/>
    </row>
    <row r="266" spans="2:8" ht="15">
      <c r="B266" s="222" t="s">
        <v>964</v>
      </c>
      <c r="H266" s="110"/>
    </row>
    <row r="267" spans="2:8" ht="15">
      <c r="B267"/>
      <c r="H267" s="110"/>
    </row>
    <row r="268" spans="2:8" ht="15">
      <c r="B268" s="222" t="s">
        <v>965</v>
      </c>
      <c r="C268" s="3">
        <v>30.34</v>
      </c>
      <c r="D268" s="3" t="s">
        <v>25</v>
      </c>
      <c r="E268" s="141"/>
      <c r="F268" s="114">
        <f>C268*E268</f>
        <v>0</v>
      </c>
      <c r="H268" s="110"/>
    </row>
    <row r="269" spans="2:8" ht="15">
      <c r="B269" t="s">
        <v>966</v>
      </c>
      <c r="H269" s="110"/>
    </row>
    <row r="270" spans="2:8" ht="15">
      <c r="B270" t="s">
        <v>383</v>
      </c>
      <c r="H270" s="110"/>
    </row>
    <row r="271" spans="2:8" ht="15">
      <c r="B271" t="s">
        <v>750</v>
      </c>
      <c r="H271" s="110"/>
    </row>
    <row r="272" spans="2:8" ht="15">
      <c r="B272"/>
      <c r="H272" s="110"/>
    </row>
    <row r="273" spans="1:6" ht="15.75">
      <c r="A273" s="124"/>
      <c r="B273" s="211" t="s">
        <v>318</v>
      </c>
      <c r="C273" s="127"/>
      <c r="D273" s="127"/>
      <c r="E273" s="127"/>
      <c r="F273" s="210">
        <f>SUM(F4:F272)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13"/>
  <sheetViews>
    <sheetView zoomScalePageLayoutView="0" workbookViewId="0" topLeftCell="A1">
      <selection activeCell="E1" sqref="E1:E16384"/>
    </sheetView>
  </sheetViews>
  <sheetFormatPr defaultColWidth="9.140625" defaultRowHeight="15" customHeight="1"/>
  <cols>
    <col min="1" max="1" width="9.140625" style="125" customWidth="1"/>
    <col min="2" max="2" width="65.421875" style="108" customWidth="1"/>
    <col min="3" max="3" width="12.57421875" style="141" customWidth="1"/>
    <col min="4" max="4" width="8.8515625" style="3" customWidth="1"/>
    <col min="5" max="5" width="17.28125" style="141" customWidth="1"/>
    <col min="6" max="6" width="16.7109375" style="157" customWidth="1"/>
    <col min="7" max="9" width="9.140625" style="37" customWidth="1"/>
  </cols>
  <sheetData>
    <row r="1" spans="1:6" ht="15" customHeight="1">
      <c r="A1" s="124"/>
      <c r="B1" s="173" t="s">
        <v>36</v>
      </c>
      <c r="C1" s="175" t="s">
        <v>24</v>
      </c>
      <c r="D1" s="174" t="s">
        <v>22</v>
      </c>
      <c r="E1" s="175"/>
      <c r="F1" s="181" t="s">
        <v>23</v>
      </c>
    </row>
    <row r="2" spans="1:6" ht="15" customHeight="1">
      <c r="A2" s="124"/>
      <c r="B2" s="216"/>
      <c r="C2" s="217"/>
      <c r="D2" s="218"/>
      <c r="E2" s="217"/>
      <c r="F2" s="219"/>
    </row>
    <row r="3" spans="1:6" ht="15" customHeight="1">
      <c r="A3" s="124"/>
      <c r="B3" s="215" t="s">
        <v>326</v>
      </c>
      <c r="C3" s="138"/>
      <c r="D3" s="127"/>
      <c r="E3" s="138"/>
      <c r="F3" s="155"/>
    </row>
    <row r="4" spans="2:6" ht="15" customHeight="1">
      <c r="B4" s="143"/>
      <c r="C4" s="139"/>
      <c r="D4" s="140"/>
      <c r="E4" s="139"/>
      <c r="F4" s="156"/>
    </row>
    <row r="5" spans="1:6" ht="15" customHeight="1">
      <c r="A5" s="125" t="s">
        <v>204</v>
      </c>
      <c r="B5" s="222" t="s">
        <v>415</v>
      </c>
      <c r="C5" s="139"/>
      <c r="D5" s="140"/>
      <c r="E5" s="139"/>
      <c r="F5" s="156"/>
    </row>
    <row r="6" spans="2:6" ht="15" customHeight="1">
      <c r="B6" t="s">
        <v>416</v>
      </c>
      <c r="C6" s="139"/>
      <c r="D6" s="140"/>
      <c r="E6" s="139"/>
      <c r="F6" s="156"/>
    </row>
    <row r="7" spans="2:6" ht="15" customHeight="1">
      <c r="B7" t="s">
        <v>347</v>
      </c>
      <c r="C7" s="139"/>
      <c r="D7" s="140"/>
      <c r="E7" s="139"/>
      <c r="F7" s="156"/>
    </row>
    <row r="8" spans="2:6" ht="15" customHeight="1">
      <c r="B8"/>
      <c r="C8" s="139"/>
      <c r="D8" s="140"/>
      <c r="E8" s="139"/>
      <c r="F8" s="156"/>
    </row>
    <row r="9" spans="2:6" ht="15" customHeight="1">
      <c r="B9" t="s">
        <v>228</v>
      </c>
      <c r="C9" s="139"/>
      <c r="D9" s="140"/>
      <c r="E9" s="139"/>
      <c r="F9" s="156"/>
    </row>
    <row r="10" spans="2:6" ht="15" customHeight="1">
      <c r="B10" t="s">
        <v>417</v>
      </c>
      <c r="C10" s="139"/>
      <c r="D10" s="140"/>
      <c r="E10" s="139"/>
      <c r="F10" s="156"/>
    </row>
    <row r="11" spans="2:6" ht="15" customHeight="1">
      <c r="B11" t="s">
        <v>349</v>
      </c>
      <c r="C11" s="139"/>
      <c r="D11" s="140"/>
      <c r="E11" s="139"/>
      <c r="F11" s="156"/>
    </row>
    <row r="12" spans="2:6" ht="15" customHeight="1">
      <c r="B12" s="222" t="s">
        <v>418</v>
      </c>
      <c r="C12" s="139"/>
      <c r="D12" s="140"/>
      <c r="E12" s="139"/>
      <c r="F12" s="156"/>
    </row>
    <row r="13" spans="2:6" ht="15" customHeight="1">
      <c r="B13"/>
      <c r="C13" s="139"/>
      <c r="D13" s="140"/>
      <c r="E13" s="139"/>
      <c r="F13" s="156"/>
    </row>
    <row r="14" spans="2:6" ht="15" customHeight="1">
      <c r="B14" s="222" t="s">
        <v>419</v>
      </c>
      <c r="C14" s="139">
        <v>34.3</v>
      </c>
      <c r="D14" s="140" t="s">
        <v>142</v>
      </c>
      <c r="E14" s="139"/>
      <c r="F14" s="156">
        <f>C14*E14</f>
        <v>0</v>
      </c>
    </row>
    <row r="15" spans="2:6" ht="15" customHeight="1">
      <c r="B15" t="s">
        <v>420</v>
      </c>
      <c r="C15" s="139"/>
      <c r="D15" s="140"/>
      <c r="E15" s="139"/>
      <c r="F15" s="156"/>
    </row>
    <row r="16" spans="2:6" ht="15" customHeight="1">
      <c r="B16" t="s">
        <v>383</v>
      </c>
      <c r="C16" s="139"/>
      <c r="D16" s="140"/>
      <c r="E16" s="139"/>
      <c r="F16" s="156"/>
    </row>
    <row r="17" spans="2:6" ht="15" customHeight="1">
      <c r="B17" t="s">
        <v>421</v>
      </c>
      <c r="C17" s="139"/>
      <c r="D17" s="140"/>
      <c r="E17" s="139"/>
      <c r="F17" s="156"/>
    </row>
    <row r="18" spans="2:6" ht="15" customHeight="1">
      <c r="B18" s="142"/>
      <c r="C18" s="139"/>
      <c r="D18" s="140"/>
      <c r="E18" s="139"/>
      <c r="F18" s="156"/>
    </row>
    <row r="19" spans="1:6" ht="15" customHeight="1">
      <c r="A19" s="125" t="s">
        <v>205</v>
      </c>
      <c r="B19" s="222" t="s">
        <v>422</v>
      </c>
      <c r="C19" s="139"/>
      <c r="D19" s="140"/>
      <c r="E19" s="139"/>
      <c r="F19" s="156"/>
    </row>
    <row r="20" spans="2:6" ht="15" customHeight="1">
      <c r="B20" t="s">
        <v>423</v>
      </c>
      <c r="C20" s="139"/>
      <c r="D20" s="140"/>
      <c r="E20" s="139"/>
      <c r="F20" s="156"/>
    </row>
    <row r="21" spans="2:6" ht="15" customHeight="1">
      <c r="B21" t="s">
        <v>347</v>
      </c>
      <c r="C21" s="139"/>
      <c r="D21" s="140"/>
      <c r="E21" s="139"/>
      <c r="F21" s="156"/>
    </row>
    <row r="22" spans="2:6" ht="15" customHeight="1">
      <c r="B22"/>
      <c r="C22" s="139"/>
      <c r="D22" s="140"/>
      <c r="E22" s="139"/>
      <c r="F22" s="156"/>
    </row>
    <row r="23" spans="2:6" ht="15" customHeight="1">
      <c r="B23" t="s">
        <v>228</v>
      </c>
      <c r="C23" s="139"/>
      <c r="D23" s="140"/>
      <c r="E23" s="139"/>
      <c r="F23" s="156"/>
    </row>
    <row r="24" spans="2:6" ht="15" customHeight="1">
      <c r="B24" t="s">
        <v>417</v>
      </c>
      <c r="C24" s="139"/>
      <c r="D24" s="140"/>
      <c r="E24" s="139"/>
      <c r="F24" s="156"/>
    </row>
    <row r="25" spans="2:6" ht="15" customHeight="1">
      <c r="B25" t="s">
        <v>349</v>
      </c>
      <c r="C25" s="139"/>
      <c r="D25" s="140"/>
      <c r="E25" s="139"/>
      <c r="F25" s="156"/>
    </row>
    <row r="26" spans="2:6" ht="15" customHeight="1">
      <c r="B26" s="222" t="s">
        <v>424</v>
      </c>
      <c r="C26" s="139"/>
      <c r="D26" s="140"/>
      <c r="E26" s="139"/>
      <c r="F26" s="156"/>
    </row>
    <row r="27" spans="2:6" ht="15" customHeight="1">
      <c r="B27"/>
      <c r="C27" s="139"/>
      <c r="D27" s="140"/>
      <c r="E27" s="139"/>
      <c r="F27" s="156"/>
    </row>
    <row r="28" spans="2:6" ht="15" customHeight="1">
      <c r="B28" s="222" t="s">
        <v>419</v>
      </c>
      <c r="C28" s="139">
        <v>16</v>
      </c>
      <c r="D28" s="140" t="s">
        <v>142</v>
      </c>
      <c r="E28" s="139"/>
      <c r="F28" s="156">
        <f>C28*E28</f>
        <v>0</v>
      </c>
    </row>
    <row r="29" spans="2:6" ht="15" customHeight="1">
      <c r="B29" t="s">
        <v>420</v>
      </c>
      <c r="C29" s="139"/>
      <c r="D29" s="140"/>
      <c r="E29" s="139"/>
      <c r="F29" s="156"/>
    </row>
    <row r="30" spans="2:6" ht="15" customHeight="1">
      <c r="B30" t="s">
        <v>383</v>
      </c>
      <c r="C30" s="139"/>
      <c r="D30" s="140"/>
      <c r="E30" s="139"/>
      <c r="F30" s="156"/>
    </row>
    <row r="31" spans="2:6" ht="15" customHeight="1">
      <c r="B31" t="s">
        <v>421</v>
      </c>
      <c r="C31" s="139"/>
      <c r="D31" s="140"/>
      <c r="E31" s="139"/>
      <c r="F31" s="156"/>
    </row>
    <row r="32" spans="2:6" ht="15" customHeight="1">
      <c r="B32" s="142"/>
      <c r="C32" s="139"/>
      <c r="D32" s="140"/>
      <c r="E32" s="139"/>
      <c r="F32" s="156"/>
    </row>
    <row r="33" spans="1:6" ht="15" customHeight="1">
      <c r="A33" s="125" t="s">
        <v>367</v>
      </c>
      <c r="B33" s="222" t="s">
        <v>425</v>
      </c>
      <c r="C33" s="139"/>
      <c r="D33" s="140"/>
      <c r="E33" s="139"/>
      <c r="F33" s="156"/>
    </row>
    <row r="34" spans="2:6" ht="15" customHeight="1">
      <c r="B34" t="s">
        <v>426</v>
      </c>
      <c r="C34" s="139"/>
      <c r="D34" s="140"/>
      <c r="E34" s="139"/>
      <c r="F34" s="156"/>
    </row>
    <row r="35" spans="2:6" ht="15" customHeight="1">
      <c r="B35" t="s">
        <v>347</v>
      </c>
      <c r="C35" s="139"/>
      <c r="D35" s="140"/>
      <c r="E35" s="139"/>
      <c r="F35" s="156"/>
    </row>
    <row r="36" spans="2:6" ht="15" customHeight="1">
      <c r="B36"/>
      <c r="C36" s="139"/>
      <c r="D36" s="140"/>
      <c r="E36" s="139"/>
      <c r="F36" s="156"/>
    </row>
    <row r="37" spans="2:6" ht="15" customHeight="1">
      <c r="B37" t="s">
        <v>228</v>
      </c>
      <c r="C37" s="139"/>
      <c r="D37" s="140"/>
      <c r="E37" s="139"/>
      <c r="F37" s="156"/>
    </row>
    <row r="38" spans="2:6" ht="15" customHeight="1">
      <c r="B38" t="s">
        <v>417</v>
      </c>
      <c r="C38" s="139"/>
      <c r="D38" s="140"/>
      <c r="E38" s="139"/>
      <c r="F38" s="156"/>
    </row>
    <row r="39" spans="2:6" ht="15" customHeight="1">
      <c r="B39" t="s">
        <v>349</v>
      </c>
      <c r="C39" s="139"/>
      <c r="D39" s="140"/>
      <c r="E39" s="139"/>
      <c r="F39" s="156"/>
    </row>
    <row r="40" spans="2:6" ht="15" customHeight="1">
      <c r="B40" s="222" t="s">
        <v>427</v>
      </c>
      <c r="C40" s="139"/>
      <c r="D40" s="140"/>
      <c r="E40" s="139"/>
      <c r="F40" s="156"/>
    </row>
    <row r="41" spans="2:6" ht="15" customHeight="1">
      <c r="B41"/>
      <c r="C41" s="139"/>
      <c r="D41" s="140"/>
      <c r="E41" s="139"/>
      <c r="F41" s="156"/>
    </row>
    <row r="42" spans="2:6" ht="15" customHeight="1">
      <c r="B42" s="222" t="s">
        <v>428</v>
      </c>
      <c r="C42" s="139">
        <v>40.3</v>
      </c>
      <c r="D42" s="140" t="s">
        <v>142</v>
      </c>
      <c r="E42" s="139"/>
      <c r="F42" s="156">
        <f>C42*E42</f>
        <v>0</v>
      </c>
    </row>
    <row r="43" spans="2:6" ht="15" customHeight="1">
      <c r="B43" t="s">
        <v>420</v>
      </c>
      <c r="C43" s="139"/>
      <c r="D43" s="140"/>
      <c r="E43" s="139"/>
      <c r="F43" s="156"/>
    </row>
    <row r="44" spans="2:6" ht="15" customHeight="1">
      <c r="B44" t="s">
        <v>383</v>
      </c>
      <c r="C44" s="139"/>
      <c r="D44" s="140"/>
      <c r="E44" s="139"/>
      <c r="F44" s="156"/>
    </row>
    <row r="45" spans="2:6" ht="15" customHeight="1">
      <c r="B45" t="s">
        <v>421</v>
      </c>
      <c r="C45" s="139"/>
      <c r="D45" s="140"/>
      <c r="E45" s="139"/>
      <c r="F45" s="156"/>
    </row>
    <row r="46" spans="2:6" ht="15" customHeight="1">
      <c r="B46" s="142"/>
      <c r="C46" s="139"/>
      <c r="D46" s="140"/>
      <c r="E46" s="139"/>
      <c r="F46" s="156"/>
    </row>
    <row r="47" spans="1:6" ht="15" customHeight="1">
      <c r="A47" s="125" t="s">
        <v>368</v>
      </c>
      <c r="B47" s="222" t="s">
        <v>429</v>
      </c>
      <c r="C47" s="139"/>
      <c r="D47" s="140"/>
      <c r="E47" s="139"/>
      <c r="F47" s="156"/>
    </row>
    <row r="48" spans="2:6" ht="15" customHeight="1">
      <c r="B48" t="s">
        <v>430</v>
      </c>
      <c r="C48" s="139"/>
      <c r="D48" s="140"/>
      <c r="E48" s="139"/>
      <c r="F48" s="156"/>
    </row>
    <row r="49" spans="2:6" ht="15" customHeight="1">
      <c r="B49" t="s">
        <v>347</v>
      </c>
      <c r="C49" s="139"/>
      <c r="D49" s="140"/>
      <c r="E49" s="139"/>
      <c r="F49" s="156"/>
    </row>
    <row r="50" spans="2:6" ht="15" customHeight="1">
      <c r="B50"/>
      <c r="C50" s="139"/>
      <c r="D50" s="140"/>
      <c r="E50" s="139"/>
      <c r="F50" s="156"/>
    </row>
    <row r="51" spans="2:6" ht="15" customHeight="1">
      <c r="B51" t="s">
        <v>228</v>
      </c>
      <c r="C51" s="139"/>
      <c r="D51" s="140"/>
      <c r="E51" s="139"/>
      <c r="F51" s="156"/>
    </row>
    <row r="52" spans="2:6" ht="15" customHeight="1">
      <c r="B52" t="s">
        <v>417</v>
      </c>
      <c r="C52" s="139"/>
      <c r="D52" s="140"/>
      <c r="E52" s="139"/>
      <c r="F52" s="156"/>
    </row>
    <row r="53" spans="2:6" ht="15" customHeight="1">
      <c r="B53" t="s">
        <v>431</v>
      </c>
      <c r="C53" s="139"/>
      <c r="D53" s="140"/>
      <c r="E53" s="139"/>
      <c r="F53" s="156"/>
    </row>
    <row r="54" spans="2:6" ht="15" customHeight="1">
      <c r="B54" t="s">
        <v>432</v>
      </c>
      <c r="C54" s="139"/>
      <c r="D54" s="140"/>
      <c r="E54" s="139"/>
      <c r="F54" s="156"/>
    </row>
    <row r="55" spans="2:6" ht="15" customHeight="1">
      <c r="B55" t="s">
        <v>433</v>
      </c>
      <c r="C55" s="139"/>
      <c r="D55" s="140"/>
      <c r="E55" s="139"/>
      <c r="F55" s="156"/>
    </row>
    <row r="56" spans="2:6" ht="15" customHeight="1">
      <c r="B56" s="222" t="s">
        <v>434</v>
      </c>
      <c r="C56" s="139"/>
      <c r="D56" s="140"/>
      <c r="E56" s="139"/>
      <c r="F56" s="156"/>
    </row>
    <row r="57" spans="2:6" ht="15" customHeight="1">
      <c r="B57"/>
      <c r="C57" s="139"/>
      <c r="D57" s="140"/>
      <c r="E57" s="139"/>
      <c r="F57" s="156"/>
    </row>
    <row r="58" spans="2:6" ht="15" customHeight="1">
      <c r="B58" s="222" t="s">
        <v>435</v>
      </c>
      <c r="C58" s="139">
        <v>34.3</v>
      </c>
      <c r="D58" s="140" t="s">
        <v>142</v>
      </c>
      <c r="E58" s="139"/>
      <c r="F58" s="156">
        <f>C58*E58</f>
        <v>0</v>
      </c>
    </row>
    <row r="59" spans="2:6" ht="15" customHeight="1">
      <c r="B59" t="s">
        <v>436</v>
      </c>
      <c r="C59" s="139"/>
      <c r="D59" s="140"/>
      <c r="E59" s="139"/>
      <c r="F59" s="156"/>
    </row>
    <row r="60" spans="2:6" ht="15" customHeight="1">
      <c r="B60" t="s">
        <v>383</v>
      </c>
      <c r="C60" s="139"/>
      <c r="D60" s="140"/>
      <c r="E60" s="139"/>
      <c r="F60" s="156"/>
    </row>
    <row r="61" spans="2:6" ht="15" customHeight="1">
      <c r="B61" t="s">
        <v>421</v>
      </c>
      <c r="C61" s="139"/>
      <c r="D61" s="140"/>
      <c r="E61" s="139"/>
      <c r="F61" s="156"/>
    </row>
    <row r="62" spans="2:6" ht="15" customHeight="1">
      <c r="B62" s="142"/>
      <c r="C62" s="139"/>
      <c r="D62" s="140"/>
      <c r="E62" s="139"/>
      <c r="F62" s="156"/>
    </row>
    <row r="63" spans="1:6" ht="15" customHeight="1">
      <c r="A63" s="125" t="s">
        <v>377</v>
      </c>
      <c r="B63" s="222" t="s">
        <v>437</v>
      </c>
      <c r="C63" s="139"/>
      <c r="D63" s="140"/>
      <c r="E63" s="139"/>
      <c r="F63" s="156"/>
    </row>
    <row r="64" spans="2:6" ht="15" customHeight="1">
      <c r="B64" t="s">
        <v>438</v>
      </c>
      <c r="C64" s="139"/>
      <c r="D64" s="140"/>
      <c r="E64" s="139"/>
      <c r="F64" s="156"/>
    </row>
    <row r="65" spans="2:6" ht="15" customHeight="1">
      <c r="B65" t="s">
        <v>347</v>
      </c>
      <c r="C65" s="139"/>
      <c r="D65" s="140"/>
      <c r="E65" s="139"/>
      <c r="F65" s="156"/>
    </row>
    <row r="66" spans="2:6" ht="15" customHeight="1">
      <c r="B66"/>
      <c r="C66" s="139"/>
      <c r="D66" s="140"/>
      <c r="E66" s="139"/>
      <c r="F66" s="156"/>
    </row>
    <row r="67" spans="2:6" ht="15" customHeight="1">
      <c r="B67" t="s">
        <v>228</v>
      </c>
      <c r="C67" s="139"/>
      <c r="D67" s="140"/>
      <c r="E67" s="139"/>
      <c r="F67" s="156"/>
    </row>
    <row r="68" spans="2:6" ht="15" customHeight="1">
      <c r="B68" t="s">
        <v>417</v>
      </c>
      <c r="C68" s="139"/>
      <c r="D68" s="140"/>
      <c r="E68" s="139"/>
      <c r="F68" s="156"/>
    </row>
    <row r="69" spans="2:6" ht="15" customHeight="1">
      <c r="B69" t="s">
        <v>431</v>
      </c>
      <c r="C69" s="139"/>
      <c r="D69" s="140"/>
      <c r="E69" s="139"/>
      <c r="F69" s="156"/>
    </row>
    <row r="70" spans="2:6" ht="15" customHeight="1">
      <c r="B70" t="s">
        <v>439</v>
      </c>
      <c r="C70" s="139"/>
      <c r="D70" s="140"/>
      <c r="E70" s="139"/>
      <c r="F70" s="156"/>
    </row>
    <row r="71" spans="2:6" ht="15" customHeight="1">
      <c r="B71" t="s">
        <v>433</v>
      </c>
      <c r="C71" s="139"/>
      <c r="D71" s="140"/>
      <c r="E71" s="139"/>
      <c r="F71" s="156"/>
    </row>
    <row r="72" spans="2:6" ht="15" customHeight="1">
      <c r="B72" s="222" t="s">
        <v>440</v>
      </c>
      <c r="C72" s="139"/>
      <c r="D72" s="140"/>
      <c r="E72" s="139"/>
      <c r="F72" s="156"/>
    </row>
    <row r="73" spans="2:6" ht="15" customHeight="1">
      <c r="B73"/>
      <c r="C73" s="139"/>
      <c r="D73" s="140"/>
      <c r="E73" s="139"/>
      <c r="F73" s="156"/>
    </row>
    <row r="74" spans="2:6" ht="15" customHeight="1">
      <c r="B74" s="222" t="s">
        <v>441</v>
      </c>
      <c r="C74" s="139">
        <v>16</v>
      </c>
      <c r="D74" s="140" t="s">
        <v>142</v>
      </c>
      <c r="E74" s="139"/>
      <c r="F74" s="156">
        <f>C74*E74</f>
        <v>0</v>
      </c>
    </row>
    <row r="75" spans="2:6" ht="15" customHeight="1">
      <c r="B75" t="s">
        <v>442</v>
      </c>
      <c r="C75" s="139"/>
      <c r="D75" s="140"/>
      <c r="E75" s="139"/>
      <c r="F75" s="156"/>
    </row>
    <row r="76" spans="2:6" ht="15" customHeight="1">
      <c r="B76" t="s">
        <v>383</v>
      </c>
      <c r="C76" s="139"/>
      <c r="D76" s="140"/>
      <c r="E76" s="139"/>
      <c r="F76" s="156"/>
    </row>
    <row r="77" spans="2:6" ht="15" customHeight="1">
      <c r="B77" t="s">
        <v>421</v>
      </c>
      <c r="C77" s="139"/>
      <c r="D77" s="140"/>
      <c r="E77" s="139"/>
      <c r="F77" s="156"/>
    </row>
    <row r="78" spans="2:6" ht="15" customHeight="1">
      <c r="B78" s="142"/>
      <c r="C78" s="139"/>
      <c r="D78" s="140"/>
      <c r="E78" s="139"/>
      <c r="F78" s="156"/>
    </row>
    <row r="79" spans="1:6" ht="15" customHeight="1">
      <c r="A79" s="125" t="s">
        <v>390</v>
      </c>
      <c r="B79" s="222" t="s">
        <v>443</v>
      </c>
      <c r="C79" s="139"/>
      <c r="D79" s="140"/>
      <c r="E79" s="139"/>
      <c r="F79" s="156"/>
    </row>
    <row r="80" spans="2:6" ht="15" customHeight="1">
      <c r="B80" t="s">
        <v>444</v>
      </c>
      <c r="C80" s="139"/>
      <c r="D80" s="140"/>
      <c r="E80" s="139"/>
      <c r="F80" s="156"/>
    </row>
    <row r="81" spans="2:6" ht="15" customHeight="1">
      <c r="B81" t="s">
        <v>347</v>
      </c>
      <c r="C81" s="139"/>
      <c r="D81" s="140"/>
      <c r="E81" s="139"/>
      <c r="F81" s="156"/>
    </row>
    <row r="82" spans="2:6" ht="15" customHeight="1">
      <c r="B82"/>
      <c r="C82" s="139"/>
      <c r="D82" s="140"/>
      <c r="E82" s="139"/>
      <c r="F82" s="156"/>
    </row>
    <row r="83" spans="1:6" ht="15" customHeight="1">
      <c r="A83" s="159"/>
      <c r="B83" t="s">
        <v>228</v>
      </c>
      <c r="C83" s="139"/>
      <c r="D83" s="140"/>
      <c r="E83" s="139"/>
      <c r="F83" s="156"/>
    </row>
    <row r="84" spans="1:6" ht="15" customHeight="1">
      <c r="A84" s="159"/>
      <c r="B84" t="s">
        <v>417</v>
      </c>
      <c r="C84" s="139"/>
      <c r="D84" s="140"/>
      <c r="E84" s="139"/>
      <c r="F84" s="156"/>
    </row>
    <row r="85" spans="1:6" ht="15" customHeight="1">
      <c r="A85" s="159"/>
      <c r="B85" t="s">
        <v>445</v>
      </c>
      <c r="C85" s="139"/>
      <c r="D85" s="140"/>
      <c r="E85" s="139"/>
      <c r="F85" s="156"/>
    </row>
    <row r="86" spans="1:6" ht="15" customHeight="1">
      <c r="A86" s="159"/>
      <c r="B86" t="s">
        <v>446</v>
      </c>
      <c r="C86" s="139"/>
      <c r="D86" s="140"/>
      <c r="E86" s="139"/>
      <c r="F86" s="156"/>
    </row>
    <row r="87" spans="1:6" ht="15" customHeight="1">
      <c r="A87" s="159"/>
      <c r="B87" t="s">
        <v>447</v>
      </c>
      <c r="C87" s="139"/>
      <c r="D87" s="140"/>
      <c r="E87" s="139"/>
      <c r="F87" s="156"/>
    </row>
    <row r="88" spans="1:6" ht="15" customHeight="1">
      <c r="A88" s="159"/>
      <c r="B88" t="s">
        <v>448</v>
      </c>
      <c r="C88" s="139"/>
      <c r="D88" s="140"/>
      <c r="E88" s="139"/>
      <c r="F88" s="156"/>
    </row>
    <row r="89" spans="1:6" ht="15" customHeight="1">
      <c r="A89" s="159"/>
      <c r="B89" s="222" t="s">
        <v>449</v>
      </c>
      <c r="C89" s="139"/>
      <c r="D89" s="140"/>
      <c r="E89" s="139"/>
      <c r="F89" s="156"/>
    </row>
    <row r="90" spans="1:6" ht="15" customHeight="1">
      <c r="A90" s="159"/>
      <c r="B90"/>
      <c r="C90" s="139"/>
      <c r="D90" s="140"/>
      <c r="E90" s="139"/>
      <c r="F90" s="156"/>
    </row>
    <row r="91" spans="1:6" ht="15" customHeight="1">
      <c r="A91" s="159"/>
      <c r="B91" s="222" t="s">
        <v>450</v>
      </c>
      <c r="C91" s="139">
        <v>26.5</v>
      </c>
      <c r="D91" s="140" t="s">
        <v>142</v>
      </c>
      <c r="E91" s="139"/>
      <c r="F91" s="156">
        <f>C91*E91</f>
        <v>0</v>
      </c>
    </row>
    <row r="92" spans="1:6" ht="15" customHeight="1">
      <c r="A92" s="159"/>
      <c r="B92" t="s">
        <v>451</v>
      </c>
      <c r="C92" s="139"/>
      <c r="D92" s="140"/>
      <c r="E92" s="139"/>
      <c r="F92" s="156"/>
    </row>
    <row r="93" spans="1:6" ht="15" customHeight="1">
      <c r="A93" s="159"/>
      <c r="B93" t="s">
        <v>383</v>
      </c>
      <c r="C93" s="139"/>
      <c r="D93" s="140"/>
      <c r="E93" s="139"/>
      <c r="F93" s="156"/>
    </row>
    <row r="94" spans="1:6" ht="15" customHeight="1">
      <c r="A94" s="159"/>
      <c r="B94" t="s">
        <v>421</v>
      </c>
      <c r="C94" s="139"/>
      <c r="D94" s="140"/>
      <c r="E94" s="139"/>
      <c r="F94" s="156"/>
    </row>
    <row r="95" ht="15" customHeight="1">
      <c r="B95" s="143"/>
    </row>
    <row r="96" spans="1:2" ht="15" customHeight="1">
      <c r="A96" s="125" t="s">
        <v>391</v>
      </c>
      <c r="B96" t="s">
        <v>452</v>
      </c>
    </row>
    <row r="97" ht="15" customHeight="1">
      <c r="B97" t="s">
        <v>347</v>
      </c>
    </row>
    <row r="98" ht="15" customHeight="1">
      <c r="B98"/>
    </row>
    <row r="99" ht="15" customHeight="1">
      <c r="B99" t="s">
        <v>228</v>
      </c>
    </row>
    <row r="100" ht="15" customHeight="1">
      <c r="B100" t="s">
        <v>417</v>
      </c>
    </row>
    <row r="101" ht="15" customHeight="1">
      <c r="B101" t="s">
        <v>445</v>
      </c>
    </row>
    <row r="102" ht="15" customHeight="1">
      <c r="B102" t="s">
        <v>453</v>
      </c>
    </row>
    <row r="103" ht="15" customHeight="1">
      <c r="B103" t="s">
        <v>454</v>
      </c>
    </row>
    <row r="104" ht="15">
      <c r="B104" t="s">
        <v>447</v>
      </c>
    </row>
    <row r="105" ht="15" customHeight="1">
      <c r="B105" t="s">
        <v>448</v>
      </c>
    </row>
    <row r="106" ht="15" customHeight="1">
      <c r="B106" s="222" t="s">
        <v>455</v>
      </c>
    </row>
    <row r="107" ht="15" customHeight="1">
      <c r="B107"/>
    </row>
    <row r="108" spans="2:6" ht="15" customHeight="1">
      <c r="B108" s="222" t="s">
        <v>456</v>
      </c>
      <c r="C108" s="139">
        <v>14.3</v>
      </c>
      <c r="D108" s="140" t="s">
        <v>142</v>
      </c>
      <c r="E108" s="139"/>
      <c r="F108" s="156">
        <f>C108*E108</f>
        <v>0</v>
      </c>
    </row>
    <row r="109" ht="15" customHeight="1">
      <c r="B109" t="s">
        <v>457</v>
      </c>
    </row>
    <row r="110" ht="15" customHeight="1">
      <c r="B110" t="s">
        <v>383</v>
      </c>
    </row>
    <row r="111" ht="15" customHeight="1">
      <c r="B111" t="s">
        <v>421</v>
      </c>
    </row>
    <row r="112" ht="15" customHeight="1">
      <c r="B112" s="143"/>
    </row>
    <row r="113" spans="1:6" s="25" customFormat="1" ht="15" customHeight="1">
      <c r="A113" s="124"/>
      <c r="B113" s="215" t="s">
        <v>327</v>
      </c>
      <c r="C113" s="158"/>
      <c r="D113" s="145"/>
      <c r="E113" s="158"/>
      <c r="F113" s="213">
        <f>SUM(F4:F112)</f>
        <v>0</v>
      </c>
    </row>
  </sheetData>
  <sheetProtection/>
  <printOptions/>
  <pageMargins left="0.7086614173228347" right="0.7086614173228347" top="0.38" bottom="0.33" header="0.31496062992125984" footer="0.25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1">
      <selection activeCell="E21" sqref="E1:E16384"/>
    </sheetView>
  </sheetViews>
  <sheetFormatPr defaultColWidth="9.140625" defaultRowHeight="15"/>
  <cols>
    <col min="1" max="1" width="8.8515625" style="125" customWidth="1"/>
    <col min="2" max="2" width="66.140625" style="3" customWidth="1"/>
    <col min="3" max="3" width="12.28125" style="3" customWidth="1"/>
    <col min="4" max="4" width="9.00390625" style="3" customWidth="1"/>
    <col min="5" max="5" width="17.28125" style="141" customWidth="1"/>
    <col min="6" max="6" width="16.7109375" style="114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5"/>
      <c r="F1" s="174" t="s">
        <v>23</v>
      </c>
    </row>
    <row r="2" spans="2:4" ht="15">
      <c r="B2" s="14"/>
      <c r="C2" s="114"/>
      <c r="D2" s="114"/>
    </row>
    <row r="3" spans="1:6" ht="15.75">
      <c r="A3" s="124"/>
      <c r="B3" s="211" t="s">
        <v>309</v>
      </c>
      <c r="C3" s="127"/>
      <c r="D3" s="127"/>
      <c r="E3" s="138"/>
      <c r="F3" s="127"/>
    </row>
    <row r="4" ht="15">
      <c r="B4" s="143"/>
    </row>
    <row r="5" spans="1:2" ht="15">
      <c r="A5" s="125" t="s">
        <v>204</v>
      </c>
      <c r="B5" s="222" t="s">
        <v>948</v>
      </c>
    </row>
    <row r="6" ht="15">
      <c r="B6" t="s">
        <v>949</v>
      </c>
    </row>
    <row r="7" ht="15">
      <c r="B7" t="s">
        <v>347</v>
      </c>
    </row>
    <row r="8" ht="15">
      <c r="B8"/>
    </row>
    <row r="9" ht="15">
      <c r="B9" t="s">
        <v>228</v>
      </c>
    </row>
    <row r="10" ht="15">
      <c r="B10" t="s">
        <v>950</v>
      </c>
    </row>
    <row r="11" ht="15">
      <c r="B11" t="s">
        <v>461</v>
      </c>
    </row>
    <row r="12" ht="15">
      <c r="B12" t="s">
        <v>951</v>
      </c>
    </row>
    <row r="13" ht="15">
      <c r="B13" s="222" t="s">
        <v>952</v>
      </c>
    </row>
    <row r="14" ht="15">
      <c r="B14"/>
    </row>
    <row r="15" spans="2:6" ht="15">
      <c r="B15" s="222" t="s">
        <v>953</v>
      </c>
      <c r="C15" s="3">
        <v>13.5</v>
      </c>
      <c r="D15" s="3" t="s">
        <v>142</v>
      </c>
      <c r="F15" s="114">
        <f>C15*E15</f>
        <v>0</v>
      </c>
    </row>
    <row r="16" ht="15">
      <c r="B16" t="s">
        <v>420</v>
      </c>
    </row>
    <row r="17" ht="15">
      <c r="B17" t="s">
        <v>383</v>
      </c>
    </row>
    <row r="18" ht="15">
      <c r="B18" t="s">
        <v>892</v>
      </c>
    </row>
    <row r="19" ht="15">
      <c r="B19" s="142"/>
    </row>
    <row r="20" spans="1:2" ht="15">
      <c r="A20" s="125" t="s">
        <v>205</v>
      </c>
      <c r="B20" s="222" t="s">
        <v>954</v>
      </c>
    </row>
    <row r="21" ht="15">
      <c r="B21" t="s">
        <v>955</v>
      </c>
    </row>
    <row r="22" ht="15">
      <c r="B22" t="s">
        <v>347</v>
      </c>
    </row>
    <row r="23" ht="15">
      <c r="B23"/>
    </row>
    <row r="24" ht="15">
      <c r="B24" t="s">
        <v>228</v>
      </c>
    </row>
    <row r="25" ht="15">
      <c r="B25" t="s">
        <v>950</v>
      </c>
    </row>
    <row r="26" ht="15">
      <c r="B26" t="s">
        <v>956</v>
      </c>
    </row>
    <row r="27" ht="15">
      <c r="B27" t="s">
        <v>957</v>
      </c>
    </row>
    <row r="28" ht="15">
      <c r="B28" s="222" t="s">
        <v>958</v>
      </c>
    </row>
    <row r="29" ht="15">
      <c r="B29"/>
    </row>
    <row r="30" spans="2:6" ht="15">
      <c r="B30" s="222" t="s">
        <v>959</v>
      </c>
      <c r="C30" s="3">
        <v>2</v>
      </c>
      <c r="D30" s="3" t="s">
        <v>292</v>
      </c>
      <c r="F30" s="114">
        <f>C30*E30</f>
        <v>0</v>
      </c>
    </row>
    <row r="31" ht="15">
      <c r="B31" t="s">
        <v>611</v>
      </c>
    </row>
    <row r="32" ht="15">
      <c r="B32" t="s">
        <v>480</v>
      </c>
    </row>
    <row r="33" ht="15">
      <c r="B33" t="s">
        <v>892</v>
      </c>
    </row>
    <row r="34" ht="15">
      <c r="B34"/>
    </row>
    <row r="35" ht="15">
      <c r="B35"/>
    </row>
    <row r="36" spans="1:6" ht="15.75">
      <c r="A36" s="124"/>
      <c r="B36" s="211" t="s">
        <v>310</v>
      </c>
      <c r="C36" s="127"/>
      <c r="D36" s="127"/>
      <c r="E36" s="138"/>
      <c r="F36" s="135">
        <f>SUM(F4:F35)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C26" sqref="C26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36</v>
      </c>
      <c r="C1" s="85" t="s">
        <v>24</v>
      </c>
      <c r="D1" s="85" t="s">
        <v>22</v>
      </c>
      <c r="E1" s="85" t="s">
        <v>21</v>
      </c>
      <c r="F1" s="85" t="s">
        <v>23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255</v>
      </c>
      <c r="C3" s="86"/>
      <c r="D3" s="86"/>
      <c r="E3" s="86"/>
      <c r="F3" s="86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56">
      <selection activeCell="E56" sqref="E1:E16384"/>
    </sheetView>
  </sheetViews>
  <sheetFormatPr defaultColWidth="9.140625" defaultRowHeight="15" customHeight="1"/>
  <cols>
    <col min="1" max="1" width="9.140625" style="125" customWidth="1"/>
    <col min="2" max="2" width="67.8515625" style="109" customWidth="1"/>
    <col min="3" max="3" width="11.140625" style="3" customWidth="1"/>
    <col min="4" max="4" width="8.57421875" style="3" customWidth="1"/>
    <col min="5" max="5" width="17.28125" style="162" customWidth="1"/>
    <col min="6" max="6" width="16.7109375" style="114" customWidth="1"/>
  </cols>
  <sheetData>
    <row r="1" spans="1:6" ht="15" customHeight="1">
      <c r="A1" s="124"/>
      <c r="B1" s="176" t="s">
        <v>36</v>
      </c>
      <c r="C1" s="174" t="s">
        <v>24</v>
      </c>
      <c r="D1" s="174" t="s">
        <v>22</v>
      </c>
      <c r="E1" s="182"/>
      <c r="F1" s="174" t="s">
        <v>23</v>
      </c>
    </row>
    <row r="2" spans="1:6" ht="15" customHeight="1">
      <c r="A2" s="124"/>
      <c r="B2" s="220"/>
      <c r="C2" s="218"/>
      <c r="D2" s="218"/>
      <c r="E2" s="221"/>
      <c r="F2" s="218"/>
    </row>
    <row r="3" spans="1:6" ht="15" customHeight="1">
      <c r="A3" s="124"/>
      <c r="B3" s="211" t="s">
        <v>196</v>
      </c>
      <c r="C3" s="127"/>
      <c r="D3" s="127"/>
      <c r="E3" s="160"/>
      <c r="F3" s="127"/>
    </row>
    <row r="4" spans="1:6" ht="15" customHeight="1">
      <c r="A4" s="159"/>
      <c r="B4" s="154"/>
      <c r="C4" s="140"/>
      <c r="D4" s="140"/>
      <c r="E4" s="161"/>
      <c r="F4" s="140"/>
    </row>
    <row r="5" spans="1:2" ht="15" customHeight="1">
      <c r="A5" s="125" t="s">
        <v>204</v>
      </c>
      <c r="B5" s="222" t="s">
        <v>842</v>
      </c>
    </row>
    <row r="6" ht="15" customHeight="1">
      <c r="B6" t="s">
        <v>843</v>
      </c>
    </row>
    <row r="7" ht="15" customHeight="1">
      <c r="B7" t="s">
        <v>347</v>
      </c>
    </row>
    <row r="8" ht="15" customHeight="1">
      <c r="B8"/>
    </row>
    <row r="9" ht="15" customHeight="1">
      <c r="B9" t="s">
        <v>228</v>
      </c>
    </row>
    <row r="10" ht="15" customHeight="1">
      <c r="B10" t="s">
        <v>844</v>
      </c>
    </row>
    <row r="11" ht="15" customHeight="1">
      <c r="B11" t="s">
        <v>845</v>
      </c>
    </row>
    <row r="12" ht="15" customHeight="1">
      <c r="B12" t="s">
        <v>846</v>
      </c>
    </row>
    <row r="13" ht="15" customHeight="1">
      <c r="B13" t="s">
        <v>847</v>
      </c>
    </row>
    <row r="14" ht="15" customHeight="1">
      <c r="B14" t="s">
        <v>848</v>
      </c>
    </row>
    <row r="15" ht="15" customHeight="1">
      <c r="B15" s="222" t="s">
        <v>849</v>
      </c>
    </row>
    <row r="16" ht="15" customHeight="1">
      <c r="B16"/>
    </row>
    <row r="17" spans="2:6" ht="15" customHeight="1">
      <c r="B17" s="222" t="s">
        <v>850</v>
      </c>
      <c r="C17" s="3">
        <v>0.35</v>
      </c>
      <c r="D17" s="3" t="s">
        <v>853</v>
      </c>
      <c r="F17" s="114">
        <f>C17*E17</f>
        <v>0</v>
      </c>
    </row>
    <row r="18" ht="15" customHeight="1">
      <c r="B18" t="s">
        <v>851</v>
      </c>
    </row>
    <row r="19" ht="15" customHeight="1">
      <c r="B19" t="s">
        <v>852</v>
      </c>
    </row>
    <row r="20" ht="15" customHeight="1">
      <c r="B20" t="s">
        <v>515</v>
      </c>
    </row>
    <row r="21" ht="15" customHeight="1">
      <c r="B21" s="3"/>
    </row>
    <row r="22" spans="1:2" ht="15" customHeight="1">
      <c r="A22" s="125" t="s">
        <v>205</v>
      </c>
      <c r="B22" s="222" t="s">
        <v>854</v>
      </c>
    </row>
    <row r="23" ht="15" customHeight="1">
      <c r="B23" t="s">
        <v>855</v>
      </c>
    </row>
    <row r="24" ht="15" customHeight="1">
      <c r="B24" t="s">
        <v>347</v>
      </c>
    </row>
    <row r="25" ht="15" customHeight="1">
      <c r="B25"/>
    </row>
    <row r="26" ht="15" customHeight="1">
      <c r="B26" t="s">
        <v>228</v>
      </c>
    </row>
    <row r="27" ht="15" customHeight="1">
      <c r="B27" t="s">
        <v>844</v>
      </c>
    </row>
    <row r="28" ht="15" customHeight="1">
      <c r="B28" t="s">
        <v>845</v>
      </c>
    </row>
    <row r="29" ht="15" customHeight="1">
      <c r="B29" t="s">
        <v>846</v>
      </c>
    </row>
    <row r="30" ht="15" customHeight="1">
      <c r="B30" t="s">
        <v>856</v>
      </c>
    </row>
    <row r="31" ht="15" customHeight="1">
      <c r="B31" t="s">
        <v>857</v>
      </c>
    </row>
    <row r="32" ht="15" customHeight="1">
      <c r="B32" t="s">
        <v>858</v>
      </c>
    </row>
    <row r="33" ht="15" customHeight="1">
      <c r="B33" t="s">
        <v>849</v>
      </c>
    </row>
    <row r="34" ht="15" customHeight="1">
      <c r="B34" s="222" t="s">
        <v>859</v>
      </c>
    </row>
    <row r="35" ht="15" customHeight="1">
      <c r="B35"/>
    </row>
    <row r="36" spans="2:6" ht="15" customHeight="1">
      <c r="B36" s="222" t="s">
        <v>860</v>
      </c>
      <c r="C36" s="3">
        <v>35</v>
      </c>
      <c r="D36" s="3" t="s">
        <v>25</v>
      </c>
      <c r="F36" s="114">
        <f>C36*E36</f>
        <v>0</v>
      </c>
    </row>
    <row r="37" ht="15" customHeight="1">
      <c r="B37" t="s">
        <v>861</v>
      </c>
    </row>
    <row r="38" ht="15" customHeight="1">
      <c r="B38" t="s">
        <v>354</v>
      </c>
    </row>
    <row r="39" ht="15" customHeight="1">
      <c r="B39" t="s">
        <v>515</v>
      </c>
    </row>
    <row r="41" spans="1:2" ht="15" customHeight="1">
      <c r="A41" s="125" t="s">
        <v>368</v>
      </c>
      <c r="B41" s="222" t="s">
        <v>862</v>
      </c>
    </row>
    <row r="42" ht="15" customHeight="1">
      <c r="B42" t="s">
        <v>863</v>
      </c>
    </row>
    <row r="43" ht="15" customHeight="1">
      <c r="B43" t="s">
        <v>347</v>
      </c>
    </row>
    <row r="44" ht="15" customHeight="1">
      <c r="B44"/>
    </row>
    <row r="45" ht="15" customHeight="1">
      <c r="B45" t="s">
        <v>228</v>
      </c>
    </row>
    <row r="46" ht="15" customHeight="1">
      <c r="B46" t="s">
        <v>844</v>
      </c>
    </row>
    <row r="47" ht="15" customHeight="1">
      <c r="B47" t="s">
        <v>864</v>
      </c>
    </row>
    <row r="48" ht="15" customHeight="1">
      <c r="B48" t="s">
        <v>865</v>
      </c>
    </row>
    <row r="49" ht="15" customHeight="1">
      <c r="B49" t="s">
        <v>866</v>
      </c>
    </row>
    <row r="50" ht="15" customHeight="1">
      <c r="B50" t="s">
        <v>867</v>
      </c>
    </row>
    <row r="51" ht="15" customHeight="1">
      <c r="B51" t="s">
        <v>868</v>
      </c>
    </row>
    <row r="52" ht="15" customHeight="1">
      <c r="B52" s="222" t="s">
        <v>869</v>
      </c>
    </row>
    <row r="53" ht="15" customHeight="1">
      <c r="B53"/>
    </row>
    <row r="54" spans="2:6" ht="15" customHeight="1">
      <c r="B54" s="222" t="s">
        <v>870</v>
      </c>
      <c r="C54" s="3">
        <v>35</v>
      </c>
      <c r="D54" s="3" t="s">
        <v>25</v>
      </c>
      <c r="F54" s="114">
        <f>C54*E54</f>
        <v>0</v>
      </c>
    </row>
    <row r="55" ht="15" customHeight="1">
      <c r="B55" t="s">
        <v>871</v>
      </c>
    </row>
    <row r="56" ht="15" customHeight="1">
      <c r="B56" t="s">
        <v>354</v>
      </c>
    </row>
    <row r="57" ht="15" customHeight="1">
      <c r="B57" t="s">
        <v>515</v>
      </c>
    </row>
    <row r="58" ht="15" customHeight="1">
      <c r="B58" s="3"/>
    </row>
    <row r="59" spans="1:2" ht="15" customHeight="1">
      <c r="A59" s="125" t="s">
        <v>399</v>
      </c>
      <c r="B59" s="222" t="s">
        <v>873</v>
      </c>
    </row>
    <row r="60" ht="15" customHeight="1">
      <c r="B60" t="s">
        <v>874</v>
      </c>
    </row>
    <row r="61" ht="15" customHeight="1">
      <c r="B61" t="s">
        <v>347</v>
      </c>
    </row>
    <row r="62" ht="15" customHeight="1">
      <c r="B62"/>
    </row>
    <row r="63" ht="15" customHeight="1">
      <c r="B63" t="s">
        <v>228</v>
      </c>
    </row>
    <row r="64" ht="15" customHeight="1">
      <c r="B64" t="s">
        <v>844</v>
      </c>
    </row>
    <row r="65" ht="15" customHeight="1">
      <c r="B65" t="s">
        <v>872</v>
      </c>
    </row>
    <row r="66" ht="15" customHeight="1">
      <c r="B66" t="s">
        <v>875</v>
      </c>
    </row>
    <row r="67" ht="15" customHeight="1">
      <c r="B67" t="s">
        <v>876</v>
      </c>
    </row>
    <row r="68" ht="15" customHeight="1">
      <c r="B68" t="s">
        <v>877</v>
      </c>
    </row>
    <row r="69" ht="15" customHeight="1">
      <c r="B69" t="s">
        <v>849</v>
      </c>
    </row>
    <row r="70" ht="15" customHeight="1">
      <c r="B70" s="222" t="s">
        <v>878</v>
      </c>
    </row>
    <row r="71" ht="15" customHeight="1">
      <c r="B71"/>
    </row>
    <row r="72" spans="2:6" ht="15" customHeight="1">
      <c r="B72" s="222" t="s">
        <v>879</v>
      </c>
      <c r="C72" s="3">
        <v>23.94</v>
      </c>
      <c r="D72" s="3" t="s">
        <v>25</v>
      </c>
      <c r="F72" s="114">
        <f>C72*E72</f>
        <v>0</v>
      </c>
    </row>
    <row r="73" ht="15" customHeight="1">
      <c r="B73" t="s">
        <v>880</v>
      </c>
    </row>
    <row r="74" ht="15" customHeight="1">
      <c r="B74" t="s">
        <v>354</v>
      </c>
    </row>
    <row r="75" ht="15" customHeight="1">
      <c r="B75" t="s">
        <v>515</v>
      </c>
    </row>
    <row r="76" ht="15" customHeight="1">
      <c r="B76" s="1"/>
    </row>
    <row r="77" spans="1:6" ht="15" customHeight="1">
      <c r="A77" s="124"/>
      <c r="B77" s="211" t="s">
        <v>4</v>
      </c>
      <c r="C77" s="144"/>
      <c r="D77" s="144"/>
      <c r="E77" s="163"/>
      <c r="F77" s="135">
        <f>SUM(F4:F76)</f>
        <v>0</v>
      </c>
    </row>
  </sheetData>
  <sheetProtection/>
  <printOptions/>
  <pageMargins left="0.7086614173228347" right="0.7086614173228347" top="0.31" bottom="0.38" header="0.22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A28" sqref="A28"/>
    </sheetView>
  </sheetViews>
  <sheetFormatPr defaultColWidth="9.140625" defaultRowHeight="15"/>
  <cols>
    <col min="1" max="1" width="63.28125" style="0" customWidth="1"/>
    <col min="2" max="2" width="17.7109375" style="37" customWidth="1"/>
    <col min="4" max="4" width="16.00390625" style="0" customWidth="1"/>
    <col min="5" max="5" width="13.7109375" style="0" bestFit="1" customWidth="1"/>
  </cols>
  <sheetData>
    <row r="1" ht="15.75">
      <c r="A1" s="111"/>
    </row>
    <row r="2" spans="1:2" ht="18.75">
      <c r="A2" s="236" t="s">
        <v>343</v>
      </c>
      <c r="B2" s="236"/>
    </row>
    <row r="4" spans="1:2" ht="18.75">
      <c r="A4" s="235"/>
      <c r="B4" s="235"/>
    </row>
    <row r="5" spans="1:2" ht="15">
      <c r="A5" s="3"/>
      <c r="B5" s="114"/>
    </row>
    <row r="6" spans="1:2" s="24" customFormat="1" ht="15.75">
      <c r="A6" s="183" t="s">
        <v>251</v>
      </c>
      <c r="B6" s="184" t="s">
        <v>252</v>
      </c>
    </row>
    <row r="7" spans="1:4" ht="15">
      <c r="A7" s="3" t="s">
        <v>316</v>
      </c>
      <c r="B7" s="114">
        <f>'15.Zsaluzás és állványozás'!F36</f>
        <v>0</v>
      </c>
      <c r="D7" s="112"/>
    </row>
    <row r="8" spans="1:4" ht="15">
      <c r="A8" s="3" t="s">
        <v>253</v>
      </c>
      <c r="B8" s="114">
        <f>'21.Irtás'!F208</f>
        <v>0</v>
      </c>
      <c r="D8" s="112"/>
    </row>
    <row r="9" spans="1:4" ht="15">
      <c r="A9" s="3" t="s">
        <v>2</v>
      </c>
      <c r="B9" s="114">
        <f>'23.Sikalapozás'!F34</f>
        <v>0</v>
      </c>
      <c r="D9" s="112"/>
    </row>
    <row r="10" spans="1:4" ht="15">
      <c r="A10" s="3" t="s">
        <v>0</v>
      </c>
      <c r="B10" s="114">
        <f>'31.Helysz beton'!F103</f>
        <v>0</v>
      </c>
      <c r="D10" s="112"/>
    </row>
    <row r="11" spans="1:4" ht="15">
      <c r="A11" s="3" t="s">
        <v>311</v>
      </c>
      <c r="B11" s="114">
        <f>'32 Előregyártott'!F20</f>
        <v>0</v>
      </c>
      <c r="D11" s="112"/>
    </row>
    <row r="12" spans="1:4" ht="15">
      <c r="A12" s="3" t="s">
        <v>254</v>
      </c>
      <c r="B12" s="114">
        <f>'33. Falazás'!F133</f>
        <v>0</v>
      </c>
      <c r="D12" s="112"/>
    </row>
    <row r="13" spans="1:4" ht="15">
      <c r="A13" s="115" t="s">
        <v>314</v>
      </c>
      <c r="B13" s="114">
        <f>'35. ács'!F142</f>
        <v>0</v>
      </c>
      <c r="D13" s="112"/>
    </row>
    <row r="14" spans="1:4" ht="15">
      <c r="A14" s="3" t="s">
        <v>323</v>
      </c>
      <c r="B14" s="114">
        <f>'36. vakolás'!F168</f>
        <v>0</v>
      </c>
      <c r="D14" s="112"/>
    </row>
    <row r="15" spans="1:4" ht="15">
      <c r="A15" s="3" t="s">
        <v>1</v>
      </c>
      <c r="B15" s="114">
        <f>'37. Kémények'!F47</f>
        <v>0</v>
      </c>
      <c r="D15" s="112"/>
    </row>
    <row r="16" spans="1:4" ht="15">
      <c r="A16" s="3" t="s">
        <v>243</v>
      </c>
      <c r="B16" s="114">
        <f>'41. tetőfedés'!F116</f>
        <v>0</v>
      </c>
      <c r="D16" s="112"/>
    </row>
    <row r="17" spans="1:4" ht="15">
      <c r="A17" s="3" t="s">
        <v>3</v>
      </c>
      <c r="B17" s="114">
        <f>'42.Burkoló'!F273</f>
        <v>0</v>
      </c>
      <c r="D17" s="112"/>
    </row>
    <row r="18" spans="1:4" ht="15">
      <c r="A18" s="3" t="s">
        <v>250</v>
      </c>
      <c r="B18" s="114">
        <f>'43. bádogozás'!F113</f>
        <v>0</v>
      </c>
      <c r="D18" s="112"/>
    </row>
    <row r="19" spans="1:4" ht="15">
      <c r="A19" s="3" t="s">
        <v>255</v>
      </c>
      <c r="B19" s="114">
        <f>'45 Lakatos'!F36</f>
        <v>0</v>
      </c>
      <c r="D19" s="112"/>
    </row>
    <row r="20" spans="1:4" ht="15">
      <c r="A20" s="3" t="s">
        <v>256</v>
      </c>
      <c r="B20" s="114">
        <f>'47.Felületképzés'!F77</f>
        <v>0</v>
      </c>
      <c r="D20" s="112"/>
    </row>
    <row r="21" spans="1:2" ht="15">
      <c r="A21" s="3" t="s">
        <v>200</v>
      </c>
      <c r="B21" s="114">
        <f>'48.szigetelés'!F278</f>
        <v>0</v>
      </c>
    </row>
    <row r="22" spans="1:5" ht="15">
      <c r="A22" s="116" t="s">
        <v>304</v>
      </c>
      <c r="B22" s="117">
        <f>SUM(B7:B21)</f>
        <v>0</v>
      </c>
      <c r="D22" s="230"/>
      <c r="E22" s="230"/>
    </row>
    <row r="23" spans="1:2" ht="15">
      <c r="A23" s="118" t="s">
        <v>308</v>
      </c>
      <c r="B23" s="114">
        <f>B22*0.27</f>
        <v>0</v>
      </c>
    </row>
    <row r="24" spans="1:2" ht="15">
      <c r="A24" s="119" t="s">
        <v>305</v>
      </c>
      <c r="B24" s="120">
        <f>SUM(B22:B23)</f>
        <v>0</v>
      </c>
    </row>
    <row r="25" spans="1:2" ht="15">
      <c r="A25" s="3"/>
      <c r="B25" s="114"/>
    </row>
    <row r="27" ht="15">
      <c r="A27" s="3" t="s">
        <v>1087</v>
      </c>
    </row>
    <row r="28" spans="1:2" ht="15">
      <c r="A28" s="121"/>
      <c r="B28" s="114"/>
    </row>
    <row r="29" spans="1:2" ht="15">
      <c r="A29" s="122"/>
      <c r="B29" s="123" t="s">
        <v>329</v>
      </c>
    </row>
    <row r="30" spans="1:2" ht="15">
      <c r="A30" s="3"/>
      <c r="B30" s="123" t="s">
        <v>330</v>
      </c>
    </row>
    <row r="34" spans="1:2" ht="15">
      <c r="A34" s="3"/>
      <c r="B34" s="114"/>
    </row>
    <row r="35" spans="1:2" ht="15">
      <c r="A35" s="3"/>
      <c r="B35" s="114"/>
    </row>
    <row r="36" spans="1:2" ht="15">
      <c r="A36" s="3"/>
      <c r="B36" s="114"/>
    </row>
    <row r="37" spans="1:2" ht="15">
      <c r="A37" s="3"/>
      <c r="B37" s="114"/>
    </row>
    <row r="38" spans="1:2" ht="15">
      <c r="A38" s="3"/>
      <c r="B38" s="114"/>
    </row>
    <row r="39" spans="1:2" ht="15">
      <c r="A39" s="3"/>
      <c r="B39" s="114"/>
    </row>
    <row r="40" spans="1:2" ht="15">
      <c r="A40" s="3"/>
      <c r="B40" s="114"/>
    </row>
    <row r="41" spans="1:2" ht="15">
      <c r="A41" s="3"/>
      <c r="B41" s="114"/>
    </row>
    <row r="42" spans="1:2" ht="15">
      <c r="A42" s="3"/>
      <c r="B42" s="114"/>
    </row>
  </sheetData>
  <sheetProtection/>
  <mergeCells count="2">
    <mergeCell ref="A4:B4"/>
    <mergeCell ref="A2:B2"/>
  </mergeCells>
  <printOptions/>
  <pageMargins left="1.22" right="0.56" top="0.42" bottom="0.5" header="0.29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278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8.8515625" style="125" customWidth="1"/>
    <col min="2" max="2" width="65.7109375" style="3" customWidth="1"/>
    <col min="3" max="3" width="12.7109375" style="3" customWidth="1"/>
    <col min="4" max="4" width="8.8515625" style="3" customWidth="1"/>
    <col min="5" max="5" width="17.28125" style="3" customWidth="1"/>
    <col min="6" max="6" width="16.7109375" style="114" customWidth="1"/>
    <col min="8" max="8" width="11.140625" style="0" customWidth="1"/>
    <col min="10" max="10" width="11.421875" style="0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4"/>
      <c r="F1" s="174" t="s">
        <v>23</v>
      </c>
    </row>
    <row r="2" spans="2:5" ht="15">
      <c r="B2" s="14"/>
      <c r="C2" s="114"/>
      <c r="D2" s="114"/>
      <c r="E2" s="114"/>
    </row>
    <row r="3" spans="1:6" ht="15.75">
      <c r="A3" s="124"/>
      <c r="B3" s="211" t="s">
        <v>322</v>
      </c>
      <c r="C3" s="127"/>
      <c r="D3" s="127"/>
      <c r="E3" s="127"/>
      <c r="F3" s="127"/>
    </row>
    <row r="5" spans="1:10" ht="15.75">
      <c r="A5" s="159" t="s">
        <v>204</v>
      </c>
      <c r="B5" s="222" t="s">
        <v>881</v>
      </c>
      <c r="C5" s="164"/>
      <c r="D5" s="164"/>
      <c r="E5" s="165"/>
      <c r="F5" s="166"/>
      <c r="G5" s="55"/>
      <c r="H5" s="8"/>
      <c r="I5" s="57"/>
      <c r="J5" s="4"/>
    </row>
    <row r="6" spans="1:10" ht="15.75">
      <c r="A6" s="159"/>
      <c r="B6" t="s">
        <v>882</v>
      </c>
      <c r="C6" s="164"/>
      <c r="D6" s="164"/>
      <c r="E6" s="165"/>
      <c r="F6" s="166"/>
      <c r="G6" s="55"/>
      <c r="H6" s="8"/>
      <c r="I6" s="57"/>
      <c r="J6" s="4"/>
    </row>
    <row r="7" spans="1:10" ht="15.75">
      <c r="A7" s="159"/>
      <c r="B7" t="s">
        <v>347</v>
      </c>
      <c r="C7" s="164"/>
      <c r="D7" s="164"/>
      <c r="E7" s="165"/>
      <c r="F7" s="166"/>
      <c r="G7" s="55"/>
      <c r="H7" s="8"/>
      <c r="I7" s="57"/>
      <c r="J7" s="4"/>
    </row>
    <row r="8" spans="1:10" ht="15.75">
      <c r="A8" s="159"/>
      <c r="B8"/>
      <c r="C8" s="164"/>
      <c r="D8" s="164"/>
      <c r="E8" s="165"/>
      <c r="F8" s="166"/>
      <c r="G8" s="55"/>
      <c r="H8" s="8"/>
      <c r="I8" s="8"/>
      <c r="J8" s="4"/>
    </row>
    <row r="9" spans="1:10" ht="15.75">
      <c r="A9" s="159"/>
      <c r="B9" t="s">
        <v>228</v>
      </c>
      <c r="C9" s="164"/>
      <c r="D9" s="164"/>
      <c r="E9" s="165"/>
      <c r="F9" s="166"/>
      <c r="G9" s="55"/>
      <c r="H9" s="8"/>
      <c r="I9" s="8"/>
      <c r="J9" s="4"/>
    </row>
    <row r="10" spans="1:10" ht="15.75">
      <c r="A10" s="159"/>
      <c r="B10" t="s">
        <v>229</v>
      </c>
      <c r="C10" s="164"/>
      <c r="D10" s="164"/>
      <c r="E10" s="165"/>
      <c r="F10" s="166"/>
      <c r="G10" s="37"/>
      <c r="H10" s="8"/>
      <c r="I10" s="8"/>
      <c r="J10" s="4"/>
    </row>
    <row r="11" spans="1:10" ht="15.75">
      <c r="A11" s="159"/>
      <c r="B11" t="s">
        <v>883</v>
      </c>
      <c r="C11" s="164"/>
      <c r="D11" s="164"/>
      <c r="E11" s="165"/>
      <c r="F11" s="166"/>
      <c r="G11" s="37"/>
      <c r="H11" s="8"/>
      <c r="I11" s="8"/>
      <c r="J11" s="4"/>
    </row>
    <row r="12" spans="1:10" ht="15.75">
      <c r="A12" s="159"/>
      <c r="B12" t="s">
        <v>884</v>
      </c>
      <c r="C12" s="164"/>
      <c r="D12" s="164"/>
      <c r="E12" s="165"/>
      <c r="F12" s="166"/>
      <c r="G12" s="37"/>
      <c r="H12" s="8"/>
      <c r="I12" s="8"/>
      <c r="J12" s="4"/>
    </row>
    <row r="13" spans="1:10" ht="15.75">
      <c r="A13" s="159"/>
      <c r="B13" t="s">
        <v>885</v>
      </c>
      <c r="C13" s="164"/>
      <c r="D13" s="164"/>
      <c r="E13" s="165"/>
      <c r="F13" s="166"/>
      <c r="G13" s="37"/>
      <c r="H13" s="8"/>
      <c r="I13" s="8"/>
      <c r="J13" s="4"/>
    </row>
    <row r="14" spans="1:6" ht="15">
      <c r="A14" s="159"/>
      <c r="B14" t="s">
        <v>886</v>
      </c>
      <c r="C14" s="164"/>
      <c r="D14" s="164"/>
      <c r="E14" s="165"/>
      <c r="F14" s="166"/>
    </row>
    <row r="15" spans="1:6" ht="15">
      <c r="A15" s="159"/>
      <c r="B15" t="s">
        <v>887</v>
      </c>
      <c r="C15" s="164"/>
      <c r="D15" s="164"/>
      <c r="E15" s="165"/>
      <c r="F15" s="166"/>
    </row>
    <row r="16" spans="1:6" ht="15">
      <c r="A16" s="159"/>
      <c r="B16" t="s">
        <v>888</v>
      </c>
      <c r="C16" s="164"/>
      <c r="D16" s="164"/>
      <c r="E16" s="165"/>
      <c r="F16" s="166"/>
    </row>
    <row r="17" spans="1:10" ht="15.75">
      <c r="A17" s="159"/>
      <c r="B17" s="222" t="s">
        <v>889</v>
      </c>
      <c r="C17" s="164"/>
      <c r="D17" s="164"/>
      <c r="E17" s="165"/>
      <c r="F17" s="166"/>
      <c r="G17" s="37"/>
      <c r="H17" s="8"/>
      <c r="I17" s="8"/>
      <c r="J17" s="4"/>
    </row>
    <row r="18" spans="1:10" ht="15.75">
      <c r="A18" s="159"/>
      <c r="B18"/>
      <c r="C18" s="115"/>
      <c r="D18" s="115"/>
      <c r="E18" s="139"/>
      <c r="F18" s="140"/>
      <c r="G18" s="37"/>
      <c r="H18" s="8"/>
      <c r="I18" s="8"/>
      <c r="J18" s="4"/>
    </row>
    <row r="19" spans="1:10" ht="15.75">
      <c r="A19" s="159"/>
      <c r="B19" s="222" t="s">
        <v>890</v>
      </c>
      <c r="C19" s="115">
        <v>127.01</v>
      </c>
      <c r="D19" s="115" t="s">
        <v>25</v>
      </c>
      <c r="E19" s="139"/>
      <c r="F19" s="140">
        <f>C19*E19</f>
        <v>0</v>
      </c>
      <c r="G19" s="37"/>
      <c r="H19" s="8"/>
      <c r="I19" s="8"/>
      <c r="J19" s="4"/>
    </row>
    <row r="20" spans="1:10" ht="15.75">
      <c r="A20" s="159"/>
      <c r="B20" t="s">
        <v>891</v>
      </c>
      <c r="C20" s="164"/>
      <c r="D20" s="164"/>
      <c r="E20" s="165"/>
      <c r="F20" s="166"/>
      <c r="G20" s="37"/>
      <c r="H20" s="8"/>
      <c r="I20" s="8"/>
      <c r="J20" s="4"/>
    </row>
    <row r="21" spans="1:10" ht="15.75">
      <c r="A21" s="159"/>
      <c r="B21" t="s">
        <v>354</v>
      </c>
      <c r="C21" s="164"/>
      <c r="D21" s="164"/>
      <c r="E21" s="165"/>
      <c r="F21" s="166"/>
      <c r="G21" s="37"/>
      <c r="H21" s="8"/>
      <c r="I21" s="8"/>
      <c r="J21" s="4"/>
    </row>
    <row r="22" spans="1:10" ht="15.75">
      <c r="A22" s="159"/>
      <c r="B22" t="s">
        <v>892</v>
      </c>
      <c r="C22" s="164"/>
      <c r="D22" s="164"/>
      <c r="E22" s="165"/>
      <c r="F22" s="166"/>
      <c r="G22" s="37"/>
      <c r="H22" s="8"/>
      <c r="I22" s="8"/>
      <c r="J22" s="4"/>
    </row>
    <row r="23" spans="1:10" ht="15.75">
      <c r="A23" s="159"/>
      <c r="B23" s="14"/>
      <c r="C23" s="164"/>
      <c r="D23" s="164"/>
      <c r="E23" s="165"/>
      <c r="F23" s="166"/>
      <c r="G23" s="37"/>
      <c r="H23" s="8"/>
      <c r="I23" s="8"/>
      <c r="J23" s="4"/>
    </row>
    <row r="24" spans="1:10" ht="15.75">
      <c r="A24" s="125" t="s">
        <v>205</v>
      </c>
      <c r="B24" s="222" t="s">
        <v>893</v>
      </c>
      <c r="E24" s="141"/>
      <c r="G24" s="37"/>
      <c r="H24" s="8"/>
      <c r="I24" s="8"/>
      <c r="J24" s="4"/>
    </row>
    <row r="25" spans="2:10" ht="15.75">
      <c r="B25" t="s">
        <v>894</v>
      </c>
      <c r="G25" s="37"/>
      <c r="H25" s="8"/>
      <c r="I25" s="8"/>
      <c r="J25" s="4"/>
    </row>
    <row r="26" ht="15">
      <c r="B26" t="s">
        <v>347</v>
      </c>
    </row>
    <row r="27" ht="15">
      <c r="B27"/>
    </row>
    <row r="28" ht="15">
      <c r="B28" t="s">
        <v>228</v>
      </c>
    </row>
    <row r="29" ht="15">
      <c r="B29" t="s">
        <v>229</v>
      </c>
    </row>
    <row r="30" ht="15">
      <c r="B30" t="s">
        <v>883</v>
      </c>
    </row>
    <row r="31" ht="15">
      <c r="B31" t="s">
        <v>884</v>
      </c>
    </row>
    <row r="32" ht="15">
      <c r="B32" t="s">
        <v>895</v>
      </c>
    </row>
    <row r="33" ht="15">
      <c r="B33" t="s">
        <v>896</v>
      </c>
    </row>
    <row r="34" ht="15">
      <c r="B34" t="s">
        <v>897</v>
      </c>
    </row>
    <row r="35" ht="15">
      <c r="B35" s="222" t="s">
        <v>898</v>
      </c>
    </row>
    <row r="36" ht="15">
      <c r="B36"/>
    </row>
    <row r="37" spans="2:6" ht="15">
      <c r="B37" s="222" t="s">
        <v>899</v>
      </c>
      <c r="C37" s="115">
        <v>127.01</v>
      </c>
      <c r="D37" s="115" t="s">
        <v>25</v>
      </c>
      <c r="E37" s="139"/>
      <c r="F37" s="140">
        <f>C37*E37</f>
        <v>0</v>
      </c>
    </row>
    <row r="38" ht="15">
      <c r="B38" t="s">
        <v>900</v>
      </c>
    </row>
    <row r="39" ht="15">
      <c r="B39" t="s">
        <v>354</v>
      </c>
    </row>
    <row r="40" ht="15">
      <c r="B40" t="s">
        <v>892</v>
      </c>
    </row>
    <row r="42" spans="1:2" ht="15">
      <c r="A42" s="125" t="s">
        <v>367</v>
      </c>
      <c r="B42" s="227" t="s">
        <v>1034</v>
      </c>
    </row>
    <row r="43" ht="15">
      <c r="B43" t="s">
        <v>1035</v>
      </c>
    </row>
    <row r="44" ht="15">
      <c r="B44" t="s">
        <v>347</v>
      </c>
    </row>
    <row r="45" ht="15">
      <c r="B45"/>
    </row>
    <row r="46" ht="15">
      <c r="B46" t="s">
        <v>228</v>
      </c>
    </row>
    <row r="47" ht="15">
      <c r="B47" t="s">
        <v>229</v>
      </c>
    </row>
    <row r="48" ht="15">
      <c r="B48" t="s">
        <v>901</v>
      </c>
    </row>
    <row r="49" ht="15">
      <c r="B49" t="s">
        <v>902</v>
      </c>
    </row>
    <row r="50" ht="15">
      <c r="B50" t="s">
        <v>903</v>
      </c>
    </row>
    <row r="51" ht="15">
      <c r="B51" t="s">
        <v>904</v>
      </c>
    </row>
    <row r="52" ht="15">
      <c r="B52" t="s">
        <v>905</v>
      </c>
    </row>
    <row r="53" ht="15">
      <c r="B53" t="s">
        <v>906</v>
      </c>
    </row>
    <row r="54" ht="15">
      <c r="B54" s="227" t="s">
        <v>1036</v>
      </c>
    </row>
    <row r="55" ht="15">
      <c r="B55"/>
    </row>
    <row r="56" spans="2:6" ht="15">
      <c r="B56" s="227" t="s">
        <v>1037</v>
      </c>
      <c r="C56" s="115">
        <v>127.01</v>
      </c>
      <c r="D56" s="115" t="s">
        <v>25</v>
      </c>
      <c r="E56" s="139"/>
      <c r="F56" s="140">
        <f>C56*E56</f>
        <v>0</v>
      </c>
    </row>
    <row r="57" ht="15">
      <c r="B57" t="s">
        <v>1038</v>
      </c>
    </row>
    <row r="58" ht="15">
      <c r="B58" t="s">
        <v>354</v>
      </c>
    </row>
    <row r="59" ht="15">
      <c r="B59" t="s">
        <v>892</v>
      </c>
    </row>
    <row r="61" spans="1:2" ht="15">
      <c r="A61" s="125" t="s">
        <v>368</v>
      </c>
      <c r="B61" s="222" t="s">
        <v>907</v>
      </c>
    </row>
    <row r="62" ht="15">
      <c r="B62" t="s">
        <v>908</v>
      </c>
    </row>
    <row r="63" ht="15">
      <c r="B63" t="s">
        <v>347</v>
      </c>
    </row>
    <row r="64" ht="15">
      <c r="B64"/>
    </row>
    <row r="65" ht="15">
      <c r="B65" t="s">
        <v>228</v>
      </c>
    </row>
    <row r="66" ht="15">
      <c r="B66" t="s">
        <v>229</v>
      </c>
    </row>
    <row r="67" ht="15">
      <c r="B67" t="s">
        <v>901</v>
      </c>
    </row>
    <row r="68" ht="15">
      <c r="B68" t="s">
        <v>902</v>
      </c>
    </row>
    <row r="69" ht="15">
      <c r="B69" t="s">
        <v>909</v>
      </c>
    </row>
    <row r="70" ht="15">
      <c r="B70" t="s">
        <v>910</v>
      </c>
    </row>
    <row r="71" ht="15">
      <c r="B71" s="222" t="s">
        <v>911</v>
      </c>
    </row>
    <row r="72" ht="15">
      <c r="B72"/>
    </row>
    <row r="73" spans="2:6" ht="15">
      <c r="B73" s="222" t="s">
        <v>912</v>
      </c>
      <c r="C73" s="115">
        <v>134.27</v>
      </c>
      <c r="D73" s="115" t="s">
        <v>25</v>
      </c>
      <c r="E73" s="139"/>
      <c r="F73" s="140">
        <f>C73*E73</f>
        <v>0</v>
      </c>
    </row>
    <row r="74" ht="15">
      <c r="B74" t="s">
        <v>913</v>
      </c>
    </row>
    <row r="75" ht="15">
      <c r="B75" t="s">
        <v>383</v>
      </c>
    </row>
    <row r="76" ht="15">
      <c r="B76" t="s">
        <v>892</v>
      </c>
    </row>
    <row r="77" ht="15">
      <c r="B77"/>
    </row>
    <row r="78" spans="1:2" ht="15">
      <c r="A78" s="125" t="s">
        <v>377</v>
      </c>
      <c r="B78" s="222" t="s">
        <v>914</v>
      </c>
    </row>
    <row r="79" ht="15">
      <c r="B79" t="s">
        <v>915</v>
      </c>
    </row>
    <row r="80" ht="15">
      <c r="B80" t="s">
        <v>347</v>
      </c>
    </row>
    <row r="81" ht="15">
      <c r="B81"/>
    </row>
    <row r="82" ht="15">
      <c r="B82" t="s">
        <v>228</v>
      </c>
    </row>
    <row r="83" ht="15">
      <c r="B83" t="s">
        <v>229</v>
      </c>
    </row>
    <row r="84" ht="15">
      <c r="B84" t="s">
        <v>901</v>
      </c>
    </row>
    <row r="85" ht="15">
      <c r="B85" t="s">
        <v>916</v>
      </c>
    </row>
    <row r="86" ht="15">
      <c r="B86" t="s">
        <v>917</v>
      </c>
    </row>
    <row r="87" ht="15">
      <c r="B87" t="s">
        <v>918</v>
      </c>
    </row>
    <row r="88" ht="15">
      <c r="B88" t="s">
        <v>919</v>
      </c>
    </row>
    <row r="89" ht="15">
      <c r="B89" s="222" t="s">
        <v>920</v>
      </c>
    </row>
    <row r="90" ht="15">
      <c r="B90"/>
    </row>
    <row r="91" spans="2:6" ht="15">
      <c r="B91" s="222" t="s">
        <v>921</v>
      </c>
      <c r="C91" s="115">
        <v>314.5</v>
      </c>
      <c r="D91" s="115" t="s">
        <v>25</v>
      </c>
      <c r="E91" s="139"/>
      <c r="F91" s="140">
        <f>C91*E91</f>
        <v>0</v>
      </c>
    </row>
    <row r="92" ht="15">
      <c r="B92" t="s">
        <v>922</v>
      </c>
    </row>
    <row r="93" ht="15">
      <c r="B93" t="s">
        <v>354</v>
      </c>
    </row>
    <row r="94" ht="15">
      <c r="B94" t="s">
        <v>892</v>
      </c>
    </row>
    <row r="95" ht="15">
      <c r="B95"/>
    </row>
    <row r="96" spans="1:5" ht="15">
      <c r="A96" s="125" t="s">
        <v>390</v>
      </c>
      <c r="B96" s="227" t="s">
        <v>967</v>
      </c>
      <c r="E96" s="141"/>
    </row>
    <row r="97" ht="15">
      <c r="B97" s="226" t="s">
        <v>968</v>
      </c>
    </row>
    <row r="98" ht="15">
      <c r="B98" s="226" t="s">
        <v>347</v>
      </c>
    </row>
    <row r="99" spans="1:6" s="226" customFormat="1" ht="15">
      <c r="A99" s="125"/>
      <c r="C99" s="3"/>
      <c r="D99" s="3"/>
      <c r="E99" s="3"/>
      <c r="F99" s="114"/>
    </row>
    <row r="100" spans="1:6" s="226" customFormat="1" ht="15">
      <c r="A100" s="125"/>
      <c r="B100" s="226" t="s">
        <v>228</v>
      </c>
      <c r="C100" s="3"/>
      <c r="D100" s="3"/>
      <c r="E100" s="3"/>
      <c r="F100" s="114"/>
    </row>
    <row r="101" spans="1:6" s="226" customFormat="1" ht="15">
      <c r="A101" s="125"/>
      <c r="B101" s="226" t="s">
        <v>229</v>
      </c>
      <c r="C101" s="3"/>
      <c r="D101" s="3"/>
      <c r="E101" s="3"/>
      <c r="F101" s="114"/>
    </row>
    <row r="102" spans="1:6" s="226" customFormat="1" ht="15">
      <c r="A102" s="125"/>
      <c r="B102" s="226" t="s">
        <v>230</v>
      </c>
      <c r="C102" s="3"/>
      <c r="D102" s="3"/>
      <c r="E102" s="3"/>
      <c r="F102" s="114"/>
    </row>
    <row r="103" spans="1:6" s="226" customFormat="1" ht="15">
      <c r="A103" s="125"/>
      <c r="B103" s="226" t="s">
        <v>231</v>
      </c>
      <c r="C103" s="3"/>
      <c r="D103" s="3"/>
      <c r="E103" s="3"/>
      <c r="F103" s="114"/>
    </row>
    <row r="104" spans="1:6" s="226" customFormat="1" ht="15">
      <c r="A104" s="125"/>
      <c r="B104" s="226" t="s">
        <v>232</v>
      </c>
      <c r="C104" s="3"/>
      <c r="D104" s="3"/>
      <c r="E104" s="3"/>
      <c r="F104" s="114"/>
    </row>
    <row r="105" spans="1:6" s="226" customFormat="1" ht="15">
      <c r="A105" s="125"/>
      <c r="B105" s="226" t="s">
        <v>969</v>
      </c>
      <c r="C105" s="3"/>
      <c r="D105" s="3"/>
      <c r="E105" s="3"/>
      <c r="F105" s="114"/>
    </row>
    <row r="106" spans="1:6" s="226" customFormat="1" ht="15">
      <c r="A106" s="125"/>
      <c r="B106" s="226" t="s">
        <v>970</v>
      </c>
      <c r="C106" s="3"/>
      <c r="D106" s="3"/>
      <c r="E106" s="3"/>
      <c r="F106" s="114"/>
    </row>
    <row r="107" spans="1:6" s="226" customFormat="1" ht="15">
      <c r="A107" s="125"/>
      <c r="B107" s="227" t="s">
        <v>971</v>
      </c>
      <c r="C107" s="3"/>
      <c r="D107" s="3"/>
      <c r="E107" s="3"/>
      <c r="F107" s="114"/>
    </row>
    <row r="108" spans="1:6" s="226" customFormat="1" ht="15">
      <c r="A108" s="125"/>
      <c r="C108" s="3"/>
      <c r="D108" s="3"/>
      <c r="E108" s="3"/>
      <c r="F108" s="114"/>
    </row>
    <row r="109" spans="1:6" s="226" customFormat="1" ht="15">
      <c r="A109" s="125"/>
      <c r="B109" s="227" t="s">
        <v>972</v>
      </c>
      <c r="C109" s="115">
        <v>197.02</v>
      </c>
      <c r="D109" s="115" t="s">
        <v>25</v>
      </c>
      <c r="E109" s="139"/>
      <c r="F109" s="140">
        <f>C109*E109</f>
        <v>0</v>
      </c>
    </row>
    <row r="110" spans="1:6" s="226" customFormat="1" ht="15">
      <c r="A110" s="125"/>
      <c r="B110" s="226" t="s">
        <v>973</v>
      </c>
      <c r="C110" s="3"/>
      <c r="D110" s="3"/>
      <c r="E110" s="3"/>
      <c r="F110" s="114"/>
    </row>
    <row r="111" spans="1:6" s="226" customFormat="1" ht="15">
      <c r="A111" s="125"/>
      <c r="B111" s="226" t="s">
        <v>354</v>
      </c>
      <c r="C111" s="3"/>
      <c r="D111" s="3"/>
      <c r="E111" s="3"/>
      <c r="F111" s="114"/>
    </row>
    <row r="112" spans="1:6" s="226" customFormat="1" ht="15">
      <c r="A112" s="125"/>
      <c r="B112" s="226" t="s">
        <v>892</v>
      </c>
      <c r="C112" s="3"/>
      <c r="D112" s="3"/>
      <c r="E112" s="3"/>
      <c r="F112" s="114"/>
    </row>
    <row r="113" spans="1:6" s="226" customFormat="1" ht="15">
      <c r="A113" s="125"/>
      <c r="B113" s="3"/>
      <c r="C113" s="3"/>
      <c r="D113" s="3"/>
      <c r="E113" s="3"/>
      <c r="F113" s="114"/>
    </row>
    <row r="114" spans="1:6" s="226" customFormat="1" ht="15">
      <c r="A114" s="125" t="s">
        <v>391</v>
      </c>
      <c r="B114" s="227" t="s">
        <v>974</v>
      </c>
      <c r="C114" s="3"/>
      <c r="D114" s="3"/>
      <c r="E114" s="3"/>
      <c r="F114" s="114"/>
    </row>
    <row r="115" spans="1:6" s="226" customFormat="1" ht="15">
      <c r="A115" s="125"/>
      <c r="B115" s="226" t="s">
        <v>975</v>
      </c>
      <c r="C115" s="3"/>
      <c r="D115" s="3"/>
      <c r="E115" s="3"/>
      <c r="F115" s="114"/>
    </row>
    <row r="116" spans="1:6" s="226" customFormat="1" ht="15">
      <c r="A116" s="125"/>
      <c r="B116" s="226" t="s">
        <v>347</v>
      </c>
      <c r="C116" s="3"/>
      <c r="D116" s="3"/>
      <c r="E116" s="3"/>
      <c r="F116" s="114"/>
    </row>
    <row r="117" spans="1:6" s="226" customFormat="1" ht="15">
      <c r="A117" s="125"/>
      <c r="C117" s="3"/>
      <c r="D117" s="3"/>
      <c r="E117" s="3"/>
      <c r="F117" s="114"/>
    </row>
    <row r="118" spans="1:6" s="226" customFormat="1" ht="15">
      <c r="A118" s="125"/>
      <c r="B118" s="226" t="s">
        <v>228</v>
      </c>
      <c r="C118" s="3"/>
      <c r="D118" s="3"/>
      <c r="E118" s="3"/>
      <c r="F118" s="114"/>
    </row>
    <row r="119" spans="1:6" s="226" customFormat="1" ht="15">
      <c r="A119" s="125"/>
      <c r="B119" s="226" t="s">
        <v>229</v>
      </c>
      <c r="C119" s="3"/>
      <c r="D119" s="3"/>
      <c r="E119" s="3"/>
      <c r="F119" s="114"/>
    </row>
    <row r="120" spans="1:6" s="226" customFormat="1" ht="15">
      <c r="A120" s="125"/>
      <c r="B120" s="226" t="s">
        <v>230</v>
      </c>
      <c r="C120" s="3"/>
      <c r="D120" s="3"/>
      <c r="E120" s="3"/>
      <c r="F120" s="114"/>
    </row>
    <row r="121" spans="1:6" s="226" customFormat="1" ht="15">
      <c r="A121" s="125"/>
      <c r="B121" s="226" t="s">
        <v>231</v>
      </c>
      <c r="C121" s="3"/>
      <c r="D121" s="3"/>
      <c r="E121" s="3"/>
      <c r="F121" s="114"/>
    </row>
    <row r="122" spans="1:6" s="226" customFormat="1" ht="15">
      <c r="A122" s="125"/>
      <c r="B122" s="226" t="s">
        <v>232</v>
      </c>
      <c r="C122" s="3"/>
      <c r="D122" s="3"/>
      <c r="E122" s="3"/>
      <c r="F122" s="114"/>
    </row>
    <row r="123" spans="1:6" s="226" customFormat="1" ht="15">
      <c r="A123" s="125"/>
      <c r="B123" s="226" t="s">
        <v>969</v>
      </c>
      <c r="C123" s="3"/>
      <c r="D123" s="3"/>
      <c r="E123" s="3"/>
      <c r="F123" s="114"/>
    </row>
    <row r="124" spans="1:6" s="226" customFormat="1" ht="15">
      <c r="A124" s="125"/>
      <c r="B124" s="226" t="s">
        <v>970</v>
      </c>
      <c r="C124" s="3"/>
      <c r="D124" s="3"/>
      <c r="E124" s="3"/>
      <c r="F124" s="114"/>
    </row>
    <row r="125" spans="1:6" s="226" customFormat="1" ht="15">
      <c r="A125" s="125"/>
      <c r="B125" s="227" t="s">
        <v>976</v>
      </c>
      <c r="C125" s="3"/>
      <c r="D125" s="3"/>
      <c r="E125" s="3"/>
      <c r="F125" s="114"/>
    </row>
    <row r="126" spans="1:6" s="226" customFormat="1" ht="15">
      <c r="A126" s="125"/>
      <c r="C126" s="3"/>
      <c r="D126" s="3"/>
      <c r="E126" s="3"/>
      <c r="F126" s="114"/>
    </row>
    <row r="127" spans="1:6" s="226" customFormat="1" ht="15">
      <c r="A127" s="125"/>
      <c r="B127" s="227" t="s">
        <v>977</v>
      </c>
      <c r="C127" s="115">
        <v>6.62</v>
      </c>
      <c r="D127" s="115" t="s">
        <v>25</v>
      </c>
      <c r="E127" s="139"/>
      <c r="F127" s="140">
        <f>C127*E127</f>
        <v>0</v>
      </c>
    </row>
    <row r="128" spans="1:6" s="226" customFormat="1" ht="15">
      <c r="A128" s="125"/>
      <c r="B128" s="226" t="s">
        <v>978</v>
      </c>
      <c r="C128" s="3"/>
      <c r="D128" s="3"/>
      <c r="E128" s="3"/>
      <c r="F128" s="114"/>
    </row>
    <row r="129" spans="1:6" s="226" customFormat="1" ht="15">
      <c r="A129" s="125"/>
      <c r="B129" s="226" t="s">
        <v>354</v>
      </c>
      <c r="C129" s="3"/>
      <c r="D129" s="3"/>
      <c r="E129" s="3"/>
      <c r="F129" s="114"/>
    </row>
    <row r="130" spans="1:6" s="226" customFormat="1" ht="15">
      <c r="A130" s="125"/>
      <c r="B130" s="226" t="s">
        <v>892</v>
      </c>
      <c r="C130" s="3"/>
      <c r="D130" s="3"/>
      <c r="E130" s="3"/>
      <c r="F130" s="114"/>
    </row>
    <row r="131" spans="1:6" s="226" customFormat="1" ht="15">
      <c r="A131" s="125"/>
      <c r="B131" s="142"/>
      <c r="C131" s="3"/>
      <c r="D131" s="3"/>
      <c r="E131" s="3"/>
      <c r="F131" s="114"/>
    </row>
    <row r="132" spans="1:6" s="226" customFormat="1" ht="15">
      <c r="A132" s="125" t="s">
        <v>399</v>
      </c>
      <c r="B132" s="227" t="s">
        <v>979</v>
      </c>
      <c r="C132" s="3"/>
      <c r="D132" s="3"/>
      <c r="E132" s="3"/>
      <c r="F132" s="114"/>
    </row>
    <row r="133" spans="1:6" s="226" customFormat="1" ht="15">
      <c r="A133" s="125"/>
      <c r="B133" s="226" t="s">
        <v>980</v>
      </c>
      <c r="C133" s="3"/>
      <c r="D133" s="3"/>
      <c r="E133" s="3"/>
      <c r="F133" s="114"/>
    </row>
    <row r="134" spans="1:6" s="226" customFormat="1" ht="15">
      <c r="A134" s="125"/>
      <c r="B134" s="226" t="s">
        <v>347</v>
      </c>
      <c r="C134" s="3"/>
      <c r="D134" s="3"/>
      <c r="E134" s="3"/>
      <c r="F134" s="114"/>
    </row>
    <row r="135" spans="1:6" s="226" customFormat="1" ht="15">
      <c r="A135" s="125"/>
      <c r="C135" s="3"/>
      <c r="D135" s="3"/>
      <c r="E135" s="3"/>
      <c r="F135" s="114"/>
    </row>
    <row r="136" spans="1:6" s="226" customFormat="1" ht="15">
      <c r="A136" s="125"/>
      <c r="B136" s="226" t="s">
        <v>228</v>
      </c>
      <c r="C136" s="3"/>
      <c r="D136" s="3"/>
      <c r="E136" s="3"/>
      <c r="F136" s="114"/>
    </row>
    <row r="137" spans="1:6" s="226" customFormat="1" ht="15">
      <c r="A137" s="125"/>
      <c r="B137" s="226" t="s">
        <v>229</v>
      </c>
      <c r="C137" s="3"/>
      <c r="D137" s="3"/>
      <c r="E137" s="3"/>
      <c r="F137" s="114"/>
    </row>
    <row r="138" spans="1:6" s="226" customFormat="1" ht="15">
      <c r="A138" s="125"/>
      <c r="B138" s="226" t="s">
        <v>901</v>
      </c>
      <c r="C138" s="3"/>
      <c r="D138" s="3"/>
      <c r="E138" s="3"/>
      <c r="F138" s="114"/>
    </row>
    <row r="139" spans="1:6" s="226" customFormat="1" ht="15">
      <c r="A139" s="125"/>
      <c r="B139" s="226" t="s">
        <v>981</v>
      </c>
      <c r="C139" s="3"/>
      <c r="D139" s="3"/>
      <c r="E139" s="3"/>
      <c r="F139" s="114"/>
    </row>
    <row r="140" spans="1:6" s="226" customFormat="1" ht="15">
      <c r="A140" s="125"/>
      <c r="B140" s="226" t="s">
        <v>982</v>
      </c>
      <c r="C140" s="3"/>
      <c r="D140" s="3"/>
      <c r="E140" s="3"/>
      <c r="F140" s="114"/>
    </row>
    <row r="141" spans="1:6" s="226" customFormat="1" ht="15">
      <c r="A141" s="125"/>
      <c r="B141" s="226" t="s">
        <v>983</v>
      </c>
      <c r="C141" s="3"/>
      <c r="D141" s="3"/>
      <c r="E141" s="3"/>
      <c r="F141" s="114"/>
    </row>
    <row r="142" spans="1:6" s="226" customFormat="1" ht="15">
      <c r="A142" s="125"/>
      <c r="B142" s="226" t="s">
        <v>984</v>
      </c>
      <c r="C142" s="3"/>
      <c r="D142" s="3"/>
      <c r="E142" s="3"/>
      <c r="F142" s="114"/>
    </row>
    <row r="143" spans="1:6" s="226" customFormat="1" ht="15">
      <c r="A143" s="125"/>
      <c r="B143" s="227" t="s">
        <v>985</v>
      </c>
      <c r="C143" s="3"/>
      <c r="D143" s="3"/>
      <c r="E143" s="3"/>
      <c r="F143" s="114"/>
    </row>
    <row r="144" spans="1:6" s="226" customFormat="1" ht="15">
      <c r="A144" s="125"/>
      <c r="C144" s="3"/>
      <c r="D144" s="3"/>
      <c r="E144" s="3"/>
      <c r="F144" s="114"/>
    </row>
    <row r="145" spans="1:6" s="226" customFormat="1" ht="15">
      <c r="A145" s="125"/>
      <c r="B145" s="227" t="s">
        <v>986</v>
      </c>
      <c r="C145" s="115">
        <v>21.48</v>
      </c>
      <c r="D145" s="115" t="s">
        <v>25</v>
      </c>
      <c r="E145" s="139"/>
      <c r="F145" s="140">
        <f>C145*E145</f>
        <v>0</v>
      </c>
    </row>
    <row r="146" spans="1:6" s="226" customFormat="1" ht="15">
      <c r="A146" s="125"/>
      <c r="B146" s="226" t="s">
        <v>987</v>
      </c>
      <c r="C146" s="3"/>
      <c r="D146" s="3"/>
      <c r="E146" s="3"/>
      <c r="F146" s="114"/>
    </row>
    <row r="147" spans="1:6" s="226" customFormat="1" ht="15">
      <c r="A147" s="125"/>
      <c r="B147" s="226" t="s">
        <v>354</v>
      </c>
      <c r="C147" s="3"/>
      <c r="D147" s="3"/>
      <c r="E147" s="3"/>
      <c r="F147" s="114"/>
    </row>
    <row r="148" spans="1:6" s="226" customFormat="1" ht="15">
      <c r="A148" s="125"/>
      <c r="B148" s="226" t="s">
        <v>892</v>
      </c>
      <c r="C148" s="3"/>
      <c r="D148" s="3"/>
      <c r="E148" s="3"/>
      <c r="F148" s="114"/>
    </row>
    <row r="149" spans="1:6" s="226" customFormat="1" ht="15">
      <c r="A149" s="125"/>
      <c r="C149" s="3"/>
      <c r="D149" s="3"/>
      <c r="E149" s="3"/>
      <c r="F149" s="114"/>
    </row>
    <row r="150" spans="1:2" ht="15">
      <c r="A150" s="125" t="s">
        <v>405</v>
      </c>
      <c r="B150" s="227" t="s">
        <v>988</v>
      </c>
    </row>
    <row r="151" ht="15">
      <c r="B151" s="226" t="s">
        <v>989</v>
      </c>
    </row>
    <row r="152" ht="15">
      <c r="B152" s="226" t="s">
        <v>347</v>
      </c>
    </row>
    <row r="153" ht="15">
      <c r="B153" s="226"/>
    </row>
    <row r="154" ht="15">
      <c r="B154" s="226" t="s">
        <v>228</v>
      </c>
    </row>
    <row r="155" ht="15">
      <c r="B155" s="226" t="s">
        <v>229</v>
      </c>
    </row>
    <row r="156" ht="15">
      <c r="B156" s="226" t="s">
        <v>990</v>
      </c>
    </row>
    <row r="157" ht="15">
      <c r="B157" s="226" t="s">
        <v>991</v>
      </c>
    </row>
    <row r="158" ht="15">
      <c r="B158" s="226" t="s">
        <v>992</v>
      </c>
    </row>
    <row r="159" ht="15">
      <c r="B159" s="226" t="s">
        <v>993</v>
      </c>
    </row>
    <row r="160" ht="15">
      <c r="B160" s="226" t="s">
        <v>994</v>
      </c>
    </row>
    <row r="161" ht="15">
      <c r="B161" s="226" t="s">
        <v>995</v>
      </c>
    </row>
    <row r="162" ht="15">
      <c r="B162" s="227" t="s">
        <v>996</v>
      </c>
    </row>
    <row r="163" ht="15">
      <c r="B163" s="226"/>
    </row>
    <row r="164" spans="2:6" ht="15">
      <c r="B164" s="227" t="s">
        <v>997</v>
      </c>
      <c r="C164" s="115">
        <v>1255</v>
      </c>
      <c r="D164" s="115" t="s">
        <v>292</v>
      </c>
      <c r="E164" s="139"/>
      <c r="F164" s="140">
        <f>C164*E164</f>
        <v>0</v>
      </c>
    </row>
    <row r="165" ht="15">
      <c r="B165" s="226" t="s">
        <v>998</v>
      </c>
    </row>
    <row r="166" ht="15">
      <c r="B166" s="226" t="s">
        <v>480</v>
      </c>
    </row>
    <row r="167" ht="15">
      <c r="B167" s="226" t="s">
        <v>892</v>
      </c>
    </row>
    <row r="168" spans="1:6" s="226" customFormat="1" ht="15">
      <c r="A168" s="125"/>
      <c r="C168" s="3"/>
      <c r="D168" s="3"/>
      <c r="E168" s="3"/>
      <c r="F168" s="114"/>
    </row>
    <row r="169" spans="1:6" s="226" customFormat="1" ht="15">
      <c r="A169" s="125" t="s">
        <v>574</v>
      </c>
      <c r="B169" s="227" t="s">
        <v>999</v>
      </c>
      <c r="C169" s="3"/>
      <c r="D169" s="3"/>
      <c r="E169" s="3"/>
      <c r="F169" s="114"/>
    </row>
    <row r="170" spans="1:6" s="226" customFormat="1" ht="15">
      <c r="A170" s="125"/>
      <c r="B170" s="226" t="s">
        <v>1000</v>
      </c>
      <c r="C170" s="3"/>
      <c r="D170" s="3"/>
      <c r="E170" s="3"/>
      <c r="F170" s="114"/>
    </row>
    <row r="171" spans="1:6" s="226" customFormat="1" ht="15">
      <c r="A171" s="125"/>
      <c r="B171" s="226" t="s">
        <v>347</v>
      </c>
      <c r="C171" s="3"/>
      <c r="D171" s="3"/>
      <c r="E171" s="3"/>
      <c r="F171" s="114"/>
    </row>
    <row r="172" spans="1:6" s="226" customFormat="1" ht="15">
      <c r="A172" s="125"/>
      <c r="C172" s="3"/>
      <c r="D172" s="3"/>
      <c r="E172" s="3"/>
      <c r="F172" s="114"/>
    </row>
    <row r="173" spans="1:6" s="226" customFormat="1" ht="15">
      <c r="A173" s="125"/>
      <c r="B173" s="226" t="s">
        <v>228</v>
      </c>
      <c r="C173" s="3"/>
      <c r="D173" s="3"/>
      <c r="E173" s="3"/>
      <c r="F173" s="114"/>
    </row>
    <row r="174" spans="1:6" s="226" customFormat="1" ht="15">
      <c r="A174" s="125"/>
      <c r="B174" s="226" t="s">
        <v>229</v>
      </c>
      <c r="C174" s="3"/>
      <c r="D174" s="3"/>
      <c r="E174" s="3"/>
      <c r="F174" s="114"/>
    </row>
    <row r="175" spans="1:6" s="226" customFormat="1" ht="15">
      <c r="A175" s="125"/>
      <c r="B175" s="226" t="s">
        <v>990</v>
      </c>
      <c r="C175" s="3"/>
      <c r="D175" s="3"/>
      <c r="E175" s="3"/>
      <c r="F175" s="114"/>
    </row>
    <row r="176" spans="1:6" s="226" customFormat="1" ht="15">
      <c r="A176" s="125"/>
      <c r="B176" s="226" t="s">
        <v>991</v>
      </c>
      <c r="C176" s="3"/>
      <c r="D176" s="3"/>
      <c r="E176" s="3"/>
      <c r="F176" s="114"/>
    </row>
    <row r="177" spans="1:6" s="226" customFormat="1" ht="15">
      <c r="A177" s="125"/>
      <c r="B177" s="226" t="s">
        <v>992</v>
      </c>
      <c r="C177" s="3"/>
      <c r="D177" s="3"/>
      <c r="E177" s="3"/>
      <c r="F177" s="114"/>
    </row>
    <row r="178" spans="1:6" s="226" customFormat="1" ht="15">
      <c r="A178" s="125"/>
      <c r="B178" s="226" t="s">
        <v>993</v>
      </c>
      <c r="C178" s="3"/>
      <c r="D178" s="3"/>
      <c r="E178" s="3"/>
      <c r="F178" s="114"/>
    </row>
    <row r="179" spans="1:6" s="226" customFormat="1" ht="15">
      <c r="A179" s="125"/>
      <c r="B179" s="226" t="s">
        <v>994</v>
      </c>
      <c r="C179" s="3"/>
      <c r="D179" s="3"/>
      <c r="E179" s="3"/>
      <c r="F179" s="114"/>
    </row>
    <row r="180" spans="1:6" s="226" customFormat="1" ht="15">
      <c r="A180" s="125"/>
      <c r="B180" s="226" t="s">
        <v>995</v>
      </c>
      <c r="C180" s="3"/>
      <c r="D180" s="3"/>
      <c r="E180" s="3"/>
      <c r="F180" s="114"/>
    </row>
    <row r="181" spans="1:6" s="226" customFormat="1" ht="15">
      <c r="A181" s="125"/>
      <c r="B181" s="227" t="s">
        <v>1001</v>
      </c>
      <c r="C181" s="3"/>
      <c r="D181" s="3"/>
      <c r="E181" s="3"/>
      <c r="F181" s="114"/>
    </row>
    <row r="182" spans="1:6" s="226" customFormat="1" ht="15">
      <c r="A182" s="125"/>
      <c r="C182" s="3"/>
      <c r="D182" s="3"/>
      <c r="E182" s="3"/>
      <c r="F182" s="114"/>
    </row>
    <row r="183" spans="1:6" s="226" customFormat="1" ht="15">
      <c r="A183" s="125"/>
      <c r="B183" s="227" t="s">
        <v>1002</v>
      </c>
      <c r="C183" s="115">
        <v>25</v>
      </c>
      <c r="D183" s="115" t="s">
        <v>292</v>
      </c>
      <c r="E183" s="139"/>
      <c r="F183" s="140">
        <f>C183*E183</f>
        <v>0</v>
      </c>
    </row>
    <row r="184" spans="1:6" s="226" customFormat="1" ht="15">
      <c r="A184" s="125"/>
      <c r="B184" s="226" t="s">
        <v>1003</v>
      </c>
      <c r="C184" s="3"/>
      <c r="D184" s="3"/>
      <c r="E184" s="3"/>
      <c r="F184" s="114"/>
    </row>
    <row r="185" spans="1:6" s="226" customFormat="1" ht="15">
      <c r="A185" s="125"/>
      <c r="B185" s="226" t="s">
        <v>480</v>
      </c>
      <c r="C185" s="3"/>
      <c r="D185" s="3"/>
      <c r="E185" s="3"/>
      <c r="F185" s="114"/>
    </row>
    <row r="186" spans="1:6" s="226" customFormat="1" ht="15">
      <c r="A186" s="125"/>
      <c r="B186" s="226" t="s">
        <v>892</v>
      </c>
      <c r="C186" s="3"/>
      <c r="D186" s="3"/>
      <c r="E186" s="3"/>
      <c r="F186" s="114"/>
    </row>
    <row r="187" spans="1:6" s="226" customFormat="1" ht="15">
      <c r="A187" s="125"/>
      <c r="C187" s="3"/>
      <c r="D187" s="3"/>
      <c r="E187" s="3"/>
      <c r="F187" s="114"/>
    </row>
    <row r="188" spans="1:6" s="226" customFormat="1" ht="15">
      <c r="A188" s="125" t="s">
        <v>594</v>
      </c>
      <c r="B188" s="227" t="s">
        <v>1004</v>
      </c>
      <c r="C188" s="3"/>
      <c r="D188" s="3"/>
      <c r="E188" s="3"/>
      <c r="F188" s="114"/>
    </row>
    <row r="189" spans="1:6" s="226" customFormat="1" ht="15">
      <c r="A189" s="125"/>
      <c r="B189" s="226" t="s">
        <v>1005</v>
      </c>
      <c r="C189" s="3"/>
      <c r="D189" s="3"/>
      <c r="E189" s="3"/>
      <c r="F189" s="114"/>
    </row>
    <row r="190" spans="1:6" s="226" customFormat="1" ht="15">
      <c r="A190" s="125"/>
      <c r="B190" s="226" t="s">
        <v>347</v>
      </c>
      <c r="C190" s="3"/>
      <c r="D190" s="3"/>
      <c r="E190" s="3"/>
      <c r="F190" s="114"/>
    </row>
    <row r="191" spans="1:6" s="226" customFormat="1" ht="15">
      <c r="A191" s="125"/>
      <c r="C191" s="3"/>
      <c r="D191" s="3"/>
      <c r="E191" s="3"/>
      <c r="F191" s="114"/>
    </row>
    <row r="192" spans="1:6" s="226" customFormat="1" ht="15">
      <c r="A192" s="125"/>
      <c r="B192" s="226" t="s">
        <v>228</v>
      </c>
      <c r="C192" s="3"/>
      <c r="D192" s="3"/>
      <c r="E192" s="3"/>
      <c r="F192" s="114"/>
    </row>
    <row r="193" spans="1:6" s="226" customFormat="1" ht="15">
      <c r="A193" s="125"/>
      <c r="B193" s="226" t="s">
        <v>229</v>
      </c>
      <c r="C193" s="3"/>
      <c r="D193" s="3"/>
      <c r="E193" s="3"/>
      <c r="F193" s="114"/>
    </row>
    <row r="194" spans="1:6" s="226" customFormat="1" ht="15">
      <c r="A194" s="125"/>
      <c r="B194" s="226" t="s">
        <v>901</v>
      </c>
      <c r="C194" s="3"/>
      <c r="D194" s="3"/>
      <c r="E194" s="3"/>
      <c r="F194" s="114"/>
    </row>
    <row r="195" spans="1:6" s="226" customFormat="1" ht="15">
      <c r="A195" s="125"/>
      <c r="B195" s="226" t="s">
        <v>916</v>
      </c>
      <c r="C195" s="3"/>
      <c r="D195" s="3"/>
      <c r="E195" s="3"/>
      <c r="F195" s="114"/>
    </row>
    <row r="196" spans="1:6" s="226" customFormat="1" ht="15">
      <c r="A196" s="125"/>
      <c r="B196" s="226" t="s">
        <v>917</v>
      </c>
      <c r="C196" s="3"/>
      <c r="D196" s="3"/>
      <c r="E196" s="3"/>
      <c r="F196" s="114"/>
    </row>
    <row r="197" spans="1:6" s="226" customFormat="1" ht="15">
      <c r="A197" s="125"/>
      <c r="B197" s="226" t="s">
        <v>1006</v>
      </c>
      <c r="C197" s="3"/>
      <c r="D197" s="3"/>
      <c r="E197" s="3"/>
      <c r="F197" s="114"/>
    </row>
    <row r="198" spans="1:6" s="226" customFormat="1" ht="15">
      <c r="A198" s="125"/>
      <c r="B198" s="227" t="s">
        <v>1007</v>
      </c>
      <c r="C198" s="3"/>
      <c r="D198" s="3"/>
      <c r="E198" s="3"/>
      <c r="F198" s="114"/>
    </row>
    <row r="199" spans="1:6" s="226" customFormat="1" ht="15">
      <c r="A199" s="125"/>
      <c r="C199" s="3"/>
      <c r="D199" s="3"/>
      <c r="E199" s="3"/>
      <c r="F199" s="114"/>
    </row>
    <row r="200" spans="1:6" s="226" customFormat="1" ht="15">
      <c r="A200" s="125"/>
      <c r="B200" s="227" t="s">
        <v>1008</v>
      </c>
      <c r="C200" s="115">
        <v>187.49</v>
      </c>
      <c r="D200" s="115" t="s">
        <v>25</v>
      </c>
      <c r="E200" s="139"/>
      <c r="F200" s="140">
        <f>C200*E200</f>
        <v>0</v>
      </c>
    </row>
    <row r="201" spans="1:6" s="226" customFormat="1" ht="15">
      <c r="A201" s="125"/>
      <c r="B201" s="226" t="s">
        <v>353</v>
      </c>
      <c r="C201" s="3"/>
      <c r="D201" s="3"/>
      <c r="E201" s="3"/>
      <c r="F201" s="114"/>
    </row>
    <row r="202" spans="1:6" s="226" customFormat="1" ht="15">
      <c r="A202" s="125"/>
      <c r="B202" s="226" t="s">
        <v>354</v>
      </c>
      <c r="C202" s="3"/>
      <c r="D202" s="3"/>
      <c r="E202" s="3"/>
      <c r="F202" s="114"/>
    </row>
    <row r="203" spans="1:6" s="226" customFormat="1" ht="15">
      <c r="A203" s="125"/>
      <c r="B203" s="226" t="s">
        <v>892</v>
      </c>
      <c r="C203" s="3"/>
      <c r="D203" s="3"/>
      <c r="E203" s="3"/>
      <c r="F203" s="114"/>
    </row>
    <row r="204" spans="1:6" s="226" customFormat="1" ht="15">
      <c r="A204" s="125"/>
      <c r="C204" s="3"/>
      <c r="D204" s="3"/>
      <c r="E204" s="3"/>
      <c r="F204" s="114"/>
    </row>
    <row r="205" spans="1:6" s="226" customFormat="1" ht="15">
      <c r="A205" s="125" t="s">
        <v>595</v>
      </c>
      <c r="B205" s="227" t="s">
        <v>1009</v>
      </c>
      <c r="C205" s="3"/>
      <c r="D205" s="3"/>
      <c r="E205" s="3"/>
      <c r="F205" s="114"/>
    </row>
    <row r="206" spans="1:6" s="226" customFormat="1" ht="15">
      <c r="A206" s="125"/>
      <c r="B206" s="226" t="s">
        <v>1010</v>
      </c>
      <c r="C206" s="3"/>
      <c r="D206" s="3"/>
      <c r="E206" s="3"/>
      <c r="F206" s="114"/>
    </row>
    <row r="207" spans="1:6" s="226" customFormat="1" ht="15">
      <c r="A207" s="125"/>
      <c r="B207" s="226" t="s">
        <v>347</v>
      </c>
      <c r="C207" s="3"/>
      <c r="D207" s="3"/>
      <c r="E207" s="3"/>
      <c r="F207" s="114"/>
    </row>
    <row r="208" spans="1:6" s="226" customFormat="1" ht="15">
      <c r="A208" s="125"/>
      <c r="C208" s="3"/>
      <c r="D208" s="3"/>
      <c r="E208" s="3"/>
      <c r="F208" s="114"/>
    </row>
    <row r="209" spans="1:6" s="226" customFormat="1" ht="15">
      <c r="A209" s="125"/>
      <c r="B209" s="226" t="s">
        <v>228</v>
      </c>
      <c r="C209" s="3"/>
      <c r="D209" s="3"/>
      <c r="E209" s="3"/>
      <c r="F209" s="114"/>
    </row>
    <row r="210" spans="1:6" s="226" customFormat="1" ht="15">
      <c r="A210" s="125"/>
      <c r="B210" s="226" t="s">
        <v>229</v>
      </c>
      <c r="C210" s="3"/>
      <c r="D210" s="3"/>
      <c r="E210" s="3"/>
      <c r="F210" s="114"/>
    </row>
    <row r="211" spans="1:6" s="226" customFormat="1" ht="15">
      <c r="A211" s="125"/>
      <c r="B211" s="226" t="s">
        <v>901</v>
      </c>
      <c r="C211" s="3"/>
      <c r="D211" s="3"/>
      <c r="E211" s="3"/>
      <c r="F211" s="114"/>
    </row>
    <row r="212" spans="1:6" s="226" customFormat="1" ht="15">
      <c r="A212" s="125"/>
      <c r="B212" s="226" t="s">
        <v>902</v>
      </c>
      <c r="C212" s="3"/>
      <c r="D212" s="3"/>
      <c r="E212" s="3"/>
      <c r="F212" s="114"/>
    </row>
    <row r="213" spans="1:6" s="226" customFormat="1" ht="15">
      <c r="A213" s="125"/>
      <c r="B213" s="226" t="s">
        <v>903</v>
      </c>
      <c r="C213" s="3"/>
      <c r="D213" s="3"/>
      <c r="E213" s="3"/>
      <c r="F213" s="114"/>
    </row>
    <row r="214" spans="1:6" s="226" customFormat="1" ht="15">
      <c r="A214" s="125"/>
      <c r="B214" s="226" t="s">
        <v>1011</v>
      </c>
      <c r="C214" s="3"/>
      <c r="D214" s="3"/>
      <c r="E214" s="3"/>
      <c r="F214" s="114"/>
    </row>
    <row r="215" spans="1:6" s="226" customFormat="1" ht="15">
      <c r="A215" s="125"/>
      <c r="B215" s="226" t="s">
        <v>1012</v>
      </c>
      <c r="C215" s="3"/>
      <c r="D215" s="3"/>
      <c r="E215" s="3"/>
      <c r="F215" s="114"/>
    </row>
    <row r="216" spans="1:6" s="226" customFormat="1" ht="15">
      <c r="A216" s="125"/>
      <c r="B216" s="227" t="s">
        <v>1013</v>
      </c>
      <c r="C216" s="3"/>
      <c r="D216" s="3"/>
      <c r="E216" s="3"/>
      <c r="F216" s="114"/>
    </row>
    <row r="217" spans="1:6" s="226" customFormat="1" ht="15">
      <c r="A217" s="125"/>
      <c r="C217" s="3"/>
      <c r="D217" s="3"/>
      <c r="E217" s="3"/>
      <c r="F217" s="114"/>
    </row>
    <row r="218" spans="1:6" s="226" customFormat="1" ht="15">
      <c r="A218" s="125"/>
      <c r="B218" s="227" t="s">
        <v>1014</v>
      </c>
      <c r="C218" s="115">
        <v>187.49</v>
      </c>
      <c r="D218" s="115" t="s">
        <v>25</v>
      </c>
      <c r="E218" s="139"/>
      <c r="F218" s="140">
        <f>C218*E218</f>
        <v>0</v>
      </c>
    </row>
    <row r="219" spans="1:6" s="226" customFormat="1" ht="15">
      <c r="A219" s="125"/>
      <c r="B219" s="226" t="s">
        <v>1015</v>
      </c>
      <c r="C219" s="3"/>
      <c r="D219" s="3"/>
      <c r="E219" s="3"/>
      <c r="F219" s="114"/>
    </row>
    <row r="220" spans="1:6" s="226" customFormat="1" ht="15">
      <c r="A220" s="125"/>
      <c r="B220" s="226" t="s">
        <v>354</v>
      </c>
      <c r="C220" s="3"/>
      <c r="D220" s="3"/>
      <c r="E220" s="3"/>
      <c r="F220" s="114"/>
    </row>
    <row r="221" spans="1:6" s="226" customFormat="1" ht="15">
      <c r="A221" s="125"/>
      <c r="B221" s="226" t="s">
        <v>892</v>
      </c>
      <c r="C221" s="3"/>
      <c r="D221" s="3"/>
      <c r="E221" s="3"/>
      <c r="F221" s="114"/>
    </row>
    <row r="222" spans="1:6" s="226" customFormat="1" ht="15">
      <c r="A222" s="125"/>
      <c r="C222" s="3"/>
      <c r="D222" s="3"/>
      <c r="E222" s="3"/>
      <c r="F222" s="114"/>
    </row>
    <row r="223" spans="1:6" s="226" customFormat="1" ht="15">
      <c r="A223" s="125" t="s">
        <v>596</v>
      </c>
      <c r="B223" s="227" t="s">
        <v>1016</v>
      </c>
      <c r="C223" s="3"/>
      <c r="D223" s="3"/>
      <c r="E223" s="3"/>
      <c r="F223" s="114"/>
    </row>
    <row r="224" spans="1:6" s="226" customFormat="1" ht="15">
      <c r="A224" s="125"/>
      <c r="B224" s="226" t="s">
        <v>1017</v>
      </c>
      <c r="C224" s="3"/>
      <c r="D224" s="3"/>
      <c r="E224" s="3"/>
      <c r="F224" s="114"/>
    </row>
    <row r="225" spans="1:6" s="226" customFormat="1" ht="15">
      <c r="A225" s="125"/>
      <c r="B225" s="226" t="s">
        <v>347</v>
      </c>
      <c r="C225" s="3"/>
      <c r="D225" s="3"/>
      <c r="E225" s="3"/>
      <c r="F225" s="114"/>
    </row>
    <row r="226" spans="1:6" s="226" customFormat="1" ht="15">
      <c r="A226" s="125"/>
      <c r="C226" s="3"/>
      <c r="D226" s="3"/>
      <c r="E226" s="3"/>
      <c r="F226" s="114"/>
    </row>
    <row r="227" spans="1:6" s="226" customFormat="1" ht="15">
      <c r="A227" s="125"/>
      <c r="B227" s="226" t="s">
        <v>228</v>
      </c>
      <c r="C227" s="3"/>
      <c r="D227" s="3"/>
      <c r="E227" s="3"/>
      <c r="F227" s="114"/>
    </row>
    <row r="228" spans="1:6" s="226" customFormat="1" ht="15">
      <c r="A228" s="125"/>
      <c r="B228" s="226" t="s">
        <v>229</v>
      </c>
      <c r="C228" s="3"/>
      <c r="D228" s="3"/>
      <c r="E228" s="3"/>
      <c r="F228" s="114"/>
    </row>
    <row r="229" spans="1:6" s="226" customFormat="1" ht="15">
      <c r="A229" s="125"/>
      <c r="B229" s="226" t="s">
        <v>901</v>
      </c>
      <c r="C229" s="3"/>
      <c r="D229" s="3"/>
      <c r="E229" s="3"/>
      <c r="F229" s="114"/>
    </row>
    <row r="230" spans="1:6" s="226" customFormat="1" ht="15">
      <c r="A230" s="125"/>
      <c r="B230" s="226" t="s">
        <v>902</v>
      </c>
      <c r="C230" s="3"/>
      <c r="D230" s="3"/>
      <c r="E230" s="3"/>
      <c r="F230" s="114"/>
    </row>
    <row r="231" spans="1:6" s="226" customFormat="1" ht="15">
      <c r="A231" s="125"/>
      <c r="B231" s="226" t="s">
        <v>903</v>
      </c>
      <c r="C231" s="3"/>
      <c r="D231" s="3"/>
      <c r="E231" s="3"/>
      <c r="F231" s="114"/>
    </row>
    <row r="232" spans="1:6" s="226" customFormat="1" ht="15">
      <c r="A232" s="125"/>
      <c r="B232" s="226" t="s">
        <v>1011</v>
      </c>
      <c r="C232" s="3"/>
      <c r="D232" s="3"/>
      <c r="E232" s="3"/>
      <c r="F232" s="114"/>
    </row>
    <row r="233" spans="1:6" s="226" customFormat="1" ht="15">
      <c r="A233" s="125"/>
      <c r="B233" s="226" t="s">
        <v>1012</v>
      </c>
      <c r="C233" s="3"/>
      <c r="D233" s="3"/>
      <c r="E233" s="3"/>
      <c r="F233" s="114"/>
    </row>
    <row r="234" spans="1:6" s="226" customFormat="1" ht="15">
      <c r="A234" s="125"/>
      <c r="B234" s="227" t="s">
        <v>1018</v>
      </c>
      <c r="C234" s="3"/>
      <c r="D234" s="3"/>
      <c r="E234" s="3"/>
      <c r="F234" s="114"/>
    </row>
    <row r="235" spans="1:6" s="226" customFormat="1" ht="15">
      <c r="A235" s="125"/>
      <c r="C235" s="3"/>
      <c r="D235" s="3"/>
      <c r="E235" s="3"/>
      <c r="F235" s="114"/>
    </row>
    <row r="236" spans="1:6" s="226" customFormat="1" ht="15">
      <c r="A236" s="125"/>
      <c r="B236" s="227" t="s">
        <v>1019</v>
      </c>
      <c r="C236" s="115">
        <v>187.49</v>
      </c>
      <c r="D236" s="115" t="s">
        <v>25</v>
      </c>
      <c r="E236" s="139"/>
      <c r="F236" s="140">
        <f>C236*E236</f>
        <v>0</v>
      </c>
    </row>
    <row r="237" spans="1:6" s="226" customFormat="1" ht="15">
      <c r="A237" s="125"/>
      <c r="B237" s="226" t="s">
        <v>1020</v>
      </c>
      <c r="C237" s="3"/>
      <c r="D237" s="3"/>
      <c r="E237" s="3"/>
      <c r="F237" s="114"/>
    </row>
    <row r="238" spans="1:6" s="226" customFormat="1" ht="15">
      <c r="A238" s="125"/>
      <c r="B238" s="226" t="s">
        <v>354</v>
      </c>
      <c r="C238" s="3"/>
      <c r="D238" s="3"/>
      <c r="E238" s="3"/>
      <c r="F238" s="114"/>
    </row>
    <row r="239" spans="1:6" s="226" customFormat="1" ht="15">
      <c r="A239" s="125"/>
      <c r="B239" s="226" t="s">
        <v>892</v>
      </c>
      <c r="C239" s="3"/>
      <c r="D239" s="3"/>
      <c r="E239" s="3"/>
      <c r="F239" s="114"/>
    </row>
    <row r="240" spans="1:6" s="226" customFormat="1" ht="15">
      <c r="A240" s="125"/>
      <c r="C240" s="3"/>
      <c r="D240" s="3"/>
      <c r="E240" s="3"/>
      <c r="F240" s="114"/>
    </row>
    <row r="241" spans="1:6" s="226" customFormat="1" ht="15">
      <c r="A241" s="125" t="s">
        <v>597</v>
      </c>
      <c r="B241" s="227" t="s">
        <v>1021</v>
      </c>
      <c r="C241" s="3"/>
      <c r="D241" s="3"/>
      <c r="E241" s="3"/>
      <c r="F241" s="114"/>
    </row>
    <row r="242" spans="1:6" s="226" customFormat="1" ht="15">
      <c r="A242" s="125"/>
      <c r="B242" s="226" t="s">
        <v>1022</v>
      </c>
      <c r="C242" s="3"/>
      <c r="D242" s="3"/>
      <c r="E242" s="3"/>
      <c r="F242" s="114"/>
    </row>
    <row r="243" spans="1:6" s="226" customFormat="1" ht="15">
      <c r="A243" s="125"/>
      <c r="B243" s="226" t="s">
        <v>347</v>
      </c>
      <c r="C243" s="3"/>
      <c r="D243" s="3"/>
      <c r="E243" s="3"/>
      <c r="F243" s="114"/>
    </row>
    <row r="244" spans="1:6" s="226" customFormat="1" ht="15">
      <c r="A244" s="125"/>
      <c r="C244" s="3"/>
      <c r="D244" s="3"/>
      <c r="E244" s="3"/>
      <c r="F244" s="114"/>
    </row>
    <row r="245" spans="1:6" s="226" customFormat="1" ht="15">
      <c r="A245" s="125"/>
      <c r="B245" s="226" t="s">
        <v>228</v>
      </c>
      <c r="C245" s="3"/>
      <c r="D245" s="3"/>
      <c r="E245" s="3"/>
      <c r="F245" s="114"/>
    </row>
    <row r="246" spans="1:6" s="226" customFormat="1" ht="15">
      <c r="A246" s="125"/>
      <c r="B246" s="226" t="s">
        <v>229</v>
      </c>
      <c r="C246" s="3"/>
      <c r="D246" s="3"/>
      <c r="E246" s="3"/>
      <c r="F246" s="114"/>
    </row>
    <row r="247" spans="1:6" s="226" customFormat="1" ht="15">
      <c r="A247" s="125"/>
      <c r="B247" s="226" t="s">
        <v>901</v>
      </c>
      <c r="C247" s="3"/>
      <c r="D247" s="3"/>
      <c r="E247" s="3"/>
      <c r="F247" s="114"/>
    </row>
    <row r="248" spans="1:6" s="226" customFormat="1" ht="15">
      <c r="A248" s="125"/>
      <c r="B248" s="226" t="s">
        <v>902</v>
      </c>
      <c r="C248" s="3"/>
      <c r="D248" s="3"/>
      <c r="E248" s="3"/>
      <c r="F248" s="114"/>
    </row>
    <row r="249" spans="1:6" s="226" customFormat="1" ht="15">
      <c r="A249" s="125"/>
      <c r="B249" s="226" t="s">
        <v>1023</v>
      </c>
      <c r="C249" s="3"/>
      <c r="D249" s="3"/>
      <c r="E249" s="3"/>
      <c r="F249" s="114"/>
    </row>
    <row r="250" spans="1:6" s="226" customFormat="1" ht="15">
      <c r="A250" s="125"/>
      <c r="B250" s="226" t="s">
        <v>1024</v>
      </c>
      <c r="C250" s="3"/>
      <c r="D250" s="3"/>
      <c r="E250" s="3"/>
      <c r="F250" s="114"/>
    </row>
    <row r="251" spans="1:6" s="226" customFormat="1" ht="15">
      <c r="A251" s="125"/>
      <c r="B251" s="226" t="s">
        <v>906</v>
      </c>
      <c r="C251" s="3"/>
      <c r="D251" s="3"/>
      <c r="E251" s="3"/>
      <c r="F251" s="114"/>
    </row>
    <row r="252" spans="1:6" s="226" customFormat="1" ht="15">
      <c r="A252" s="125"/>
      <c r="B252" s="227" t="s">
        <v>1025</v>
      </c>
      <c r="C252" s="3"/>
      <c r="D252" s="3"/>
      <c r="E252" s="3"/>
      <c r="F252" s="114"/>
    </row>
    <row r="253" spans="1:6" s="226" customFormat="1" ht="15">
      <c r="A253" s="125"/>
      <c r="C253" s="3"/>
      <c r="D253" s="3"/>
      <c r="E253" s="3"/>
      <c r="F253" s="114"/>
    </row>
    <row r="254" spans="1:6" s="226" customFormat="1" ht="15">
      <c r="A254" s="125"/>
      <c r="B254" s="227" t="s">
        <v>1026</v>
      </c>
      <c r="C254" s="115">
        <v>1.52</v>
      </c>
      <c r="D254" s="115" t="s">
        <v>25</v>
      </c>
      <c r="E254" s="139"/>
      <c r="F254" s="140">
        <f>C254*E254</f>
        <v>0</v>
      </c>
    </row>
    <row r="255" spans="1:6" s="226" customFormat="1" ht="15">
      <c r="A255" s="125"/>
      <c r="B255" s="226" t="s">
        <v>1027</v>
      </c>
      <c r="C255" s="3"/>
      <c r="D255" s="3"/>
      <c r="E255" s="3"/>
      <c r="F255" s="114"/>
    </row>
    <row r="256" spans="1:6" s="226" customFormat="1" ht="15">
      <c r="A256" s="125"/>
      <c r="B256" s="226" t="s">
        <v>354</v>
      </c>
      <c r="C256" s="3"/>
      <c r="D256" s="3"/>
      <c r="E256" s="3"/>
      <c r="F256" s="114"/>
    </row>
    <row r="257" spans="1:6" s="226" customFormat="1" ht="15">
      <c r="A257" s="125"/>
      <c r="B257" s="226" t="s">
        <v>892</v>
      </c>
      <c r="C257" s="3"/>
      <c r="D257" s="3"/>
      <c r="E257" s="3"/>
      <c r="F257" s="114"/>
    </row>
    <row r="258" spans="1:6" s="226" customFormat="1" ht="15">
      <c r="A258" s="125"/>
      <c r="C258" s="3"/>
      <c r="D258" s="3"/>
      <c r="E258" s="3"/>
      <c r="F258" s="114"/>
    </row>
    <row r="259" spans="1:6" s="226" customFormat="1" ht="15">
      <c r="A259" s="125" t="s">
        <v>598</v>
      </c>
      <c r="B259" s="227" t="s">
        <v>1028</v>
      </c>
      <c r="C259" s="3"/>
      <c r="D259" s="3"/>
      <c r="E259" s="3"/>
      <c r="F259" s="114"/>
    </row>
    <row r="260" spans="1:6" s="226" customFormat="1" ht="15">
      <c r="A260" s="125"/>
      <c r="B260" s="226" t="s">
        <v>1029</v>
      </c>
      <c r="C260" s="3"/>
      <c r="D260" s="3"/>
      <c r="E260" s="3"/>
      <c r="F260" s="114"/>
    </row>
    <row r="261" spans="1:6" s="226" customFormat="1" ht="15">
      <c r="A261" s="125"/>
      <c r="B261" s="226" t="s">
        <v>347</v>
      </c>
      <c r="C261" s="3"/>
      <c r="D261" s="3"/>
      <c r="E261" s="3"/>
      <c r="F261" s="114"/>
    </row>
    <row r="262" spans="1:6" s="226" customFormat="1" ht="15">
      <c r="A262" s="125"/>
      <c r="C262" s="3"/>
      <c r="D262" s="3"/>
      <c r="E262" s="3"/>
      <c r="F262" s="114"/>
    </row>
    <row r="263" spans="1:6" s="226" customFormat="1" ht="15">
      <c r="A263" s="125"/>
      <c r="B263" s="226" t="s">
        <v>228</v>
      </c>
      <c r="C263" s="3"/>
      <c r="D263" s="3"/>
      <c r="E263" s="3"/>
      <c r="F263" s="114"/>
    </row>
    <row r="264" spans="1:6" s="226" customFormat="1" ht="15">
      <c r="A264" s="125"/>
      <c r="B264" s="226" t="s">
        <v>229</v>
      </c>
      <c r="C264" s="3"/>
      <c r="D264" s="3"/>
      <c r="E264" s="3"/>
      <c r="F264" s="114"/>
    </row>
    <row r="265" spans="1:6" s="226" customFormat="1" ht="15">
      <c r="A265" s="125"/>
      <c r="B265" s="226" t="s">
        <v>990</v>
      </c>
      <c r="C265" s="3"/>
      <c r="D265" s="3"/>
      <c r="E265" s="3"/>
      <c r="F265" s="114"/>
    </row>
    <row r="266" spans="1:6" s="226" customFormat="1" ht="15">
      <c r="A266" s="125"/>
      <c r="B266" s="226" t="s">
        <v>991</v>
      </c>
      <c r="C266" s="3"/>
      <c r="D266" s="3"/>
      <c r="E266" s="3"/>
      <c r="F266" s="114"/>
    </row>
    <row r="267" spans="1:6" s="226" customFormat="1" ht="15">
      <c r="A267" s="125"/>
      <c r="B267" s="226" t="s">
        <v>992</v>
      </c>
      <c r="C267" s="3"/>
      <c r="D267" s="3"/>
      <c r="E267" s="3"/>
      <c r="F267" s="114"/>
    </row>
    <row r="268" spans="1:6" s="226" customFormat="1" ht="15">
      <c r="A268" s="125"/>
      <c r="B268" s="226" t="s">
        <v>1030</v>
      </c>
      <c r="C268" s="3"/>
      <c r="D268" s="3"/>
      <c r="E268" s="3"/>
      <c r="F268" s="114"/>
    </row>
    <row r="269" spans="1:6" s="226" customFormat="1" ht="15">
      <c r="A269" s="125"/>
      <c r="B269" s="226" t="s">
        <v>994</v>
      </c>
      <c r="C269" s="3"/>
      <c r="D269" s="3"/>
      <c r="E269" s="3"/>
      <c r="F269" s="114"/>
    </row>
    <row r="270" spans="1:6" s="226" customFormat="1" ht="15">
      <c r="A270" s="125"/>
      <c r="B270" s="226" t="s">
        <v>995</v>
      </c>
      <c r="C270" s="3"/>
      <c r="D270" s="3"/>
      <c r="E270" s="3"/>
      <c r="F270" s="114"/>
    </row>
    <row r="271" spans="1:6" s="226" customFormat="1" ht="15">
      <c r="A271" s="125"/>
      <c r="B271" s="227" t="s">
        <v>1031</v>
      </c>
      <c r="C271" s="3"/>
      <c r="D271" s="3"/>
      <c r="E271" s="3"/>
      <c r="F271" s="114"/>
    </row>
    <row r="272" spans="1:6" s="226" customFormat="1" ht="15">
      <c r="A272" s="125"/>
      <c r="C272" s="3"/>
      <c r="D272" s="3"/>
      <c r="E272" s="3"/>
      <c r="F272" s="114"/>
    </row>
    <row r="273" spans="1:6" s="226" customFormat="1" ht="15">
      <c r="A273" s="125"/>
      <c r="B273" s="227" t="s">
        <v>1032</v>
      </c>
      <c r="C273" s="115">
        <v>12</v>
      </c>
      <c r="D273" s="115" t="s">
        <v>292</v>
      </c>
      <c r="E273" s="139"/>
      <c r="F273" s="140">
        <f>C273*E273</f>
        <v>0</v>
      </c>
    </row>
    <row r="274" spans="1:6" s="226" customFormat="1" ht="15">
      <c r="A274" s="125"/>
      <c r="B274" s="226" t="s">
        <v>1033</v>
      </c>
      <c r="C274" s="3"/>
      <c r="D274" s="3"/>
      <c r="E274" s="3"/>
      <c r="F274" s="114"/>
    </row>
    <row r="275" spans="1:6" s="226" customFormat="1" ht="15">
      <c r="A275" s="125"/>
      <c r="B275" s="226" t="s">
        <v>480</v>
      </c>
      <c r="C275" s="3"/>
      <c r="D275" s="3"/>
      <c r="E275" s="3"/>
      <c r="F275" s="114"/>
    </row>
    <row r="276" spans="1:6" s="226" customFormat="1" ht="15">
      <c r="A276" s="125"/>
      <c r="B276" s="226" t="s">
        <v>892</v>
      </c>
      <c r="C276" s="3"/>
      <c r="D276" s="3"/>
      <c r="E276" s="3"/>
      <c r="F276" s="114"/>
    </row>
    <row r="277" spans="1:6" s="226" customFormat="1" ht="15">
      <c r="A277" s="125"/>
      <c r="C277" s="3"/>
      <c r="D277" s="3"/>
      <c r="E277" s="3"/>
      <c r="F277" s="114"/>
    </row>
    <row r="278" spans="1:10" ht="15.75">
      <c r="A278" s="124"/>
      <c r="B278" s="214" t="s">
        <v>328</v>
      </c>
      <c r="C278" s="168"/>
      <c r="D278" s="167"/>
      <c r="E278" s="167"/>
      <c r="F278" s="212">
        <f>SUM(F4:F277)</f>
        <v>0</v>
      </c>
      <c r="G278" s="37"/>
      <c r="H278" s="8"/>
      <c r="I278" s="8"/>
      <c r="J278" s="4"/>
    </row>
  </sheetData>
  <sheetProtection/>
  <printOptions/>
  <pageMargins left="0.7" right="0.7" top="0.44" bottom="0.75" header="0.22" footer="0.3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9.140625" style="0" customWidth="1"/>
    <col min="2" max="2" width="17.421875" style="0" customWidth="1"/>
    <col min="3" max="3" width="10.28125" style="0" customWidth="1"/>
    <col min="5" max="5" width="14.140625" style="37" customWidth="1"/>
  </cols>
  <sheetData>
    <row r="1" spans="1:5" ht="18.75">
      <c r="A1" s="239" t="s">
        <v>291</v>
      </c>
      <c r="B1" s="239"/>
      <c r="C1" s="239"/>
      <c r="D1" s="239"/>
      <c r="E1" s="239"/>
    </row>
    <row r="3" spans="1:5" ht="18.75">
      <c r="A3" s="238" t="s">
        <v>155</v>
      </c>
      <c r="B3" s="238"/>
      <c r="C3" s="238"/>
      <c r="D3" s="238"/>
      <c r="E3" s="238"/>
    </row>
    <row r="4" spans="1:5" ht="15.75">
      <c r="A4" s="30" t="s">
        <v>36</v>
      </c>
      <c r="B4" s="85" t="s">
        <v>24</v>
      </c>
      <c r="C4" s="85" t="s">
        <v>22</v>
      </c>
      <c r="D4" s="85" t="s">
        <v>21</v>
      </c>
      <c r="E4" s="85" t="s">
        <v>23</v>
      </c>
    </row>
    <row r="5" spans="2:6" ht="15">
      <c r="B5" s="12"/>
      <c r="C5" s="37"/>
      <c r="D5" s="37"/>
      <c r="F5" s="37"/>
    </row>
    <row r="6" spans="1:6" ht="15">
      <c r="A6" s="19"/>
      <c r="B6" s="19"/>
      <c r="C6" s="86"/>
      <c r="D6" s="86"/>
      <c r="E6" s="86"/>
      <c r="F6" s="91"/>
    </row>
    <row r="7" spans="1:5" ht="15">
      <c r="A7" s="17" t="s">
        <v>129</v>
      </c>
      <c r="B7" s="18"/>
      <c r="C7" s="19"/>
      <c r="D7" s="18"/>
      <c r="E7" s="86"/>
    </row>
    <row r="8" spans="1:4" ht="15">
      <c r="A8" s="12"/>
      <c r="B8" s="15"/>
      <c r="D8" s="15"/>
    </row>
    <row r="9" spans="1:4" ht="15">
      <c r="A9" s="13" t="s">
        <v>114</v>
      </c>
      <c r="B9" s="15"/>
      <c r="D9" s="15"/>
    </row>
    <row r="10" spans="1:4" ht="15">
      <c r="A10" s="14" t="s">
        <v>115</v>
      </c>
      <c r="B10" s="15"/>
      <c r="D10" s="15"/>
    </row>
    <row r="11" spans="1:4" ht="15">
      <c r="A11" s="14" t="s">
        <v>7</v>
      </c>
      <c r="B11" s="15"/>
      <c r="D11" s="15"/>
    </row>
    <row r="12" spans="1:4" ht="15">
      <c r="A12" s="12"/>
      <c r="B12" s="15"/>
      <c r="D12" s="15"/>
    </row>
    <row r="13" spans="1:4" ht="15">
      <c r="A13" s="14" t="s">
        <v>116</v>
      </c>
      <c r="B13" s="15"/>
      <c r="D13" s="15"/>
    </row>
    <row r="14" spans="1:4" ht="15">
      <c r="A14" s="14" t="s">
        <v>117</v>
      </c>
      <c r="B14" s="15"/>
      <c r="D14" s="15"/>
    </row>
    <row r="15" spans="1:4" ht="15">
      <c r="A15" s="14" t="s">
        <v>118</v>
      </c>
      <c r="B15" s="15"/>
      <c r="D15" s="15"/>
    </row>
    <row r="16" spans="1:4" ht="45">
      <c r="A16" s="14" t="s">
        <v>119</v>
      </c>
      <c r="B16" s="15"/>
      <c r="D16" s="15"/>
    </row>
    <row r="17" spans="1:4" ht="15">
      <c r="A17" s="14" t="s">
        <v>120</v>
      </c>
      <c r="B17" s="15"/>
      <c r="D17" s="15"/>
    </row>
    <row r="18" spans="1:4" ht="29.25">
      <c r="A18" s="13" t="s">
        <v>121</v>
      </c>
      <c r="B18" s="15"/>
      <c r="D18" s="15"/>
    </row>
    <row r="19" spans="1:4" ht="15">
      <c r="A19" s="12"/>
      <c r="B19" s="15"/>
      <c r="D19" s="15"/>
    </row>
    <row r="20" spans="1:4" ht="15">
      <c r="A20" s="14" t="s">
        <v>122</v>
      </c>
      <c r="B20" s="15"/>
      <c r="D20" s="15"/>
    </row>
    <row r="21" spans="1:4" ht="15">
      <c r="A21" s="12"/>
      <c r="B21" s="15"/>
      <c r="D21" s="15"/>
    </row>
    <row r="22" spans="1:4" ht="15">
      <c r="A22" s="14" t="s">
        <v>123</v>
      </c>
      <c r="B22" s="15"/>
      <c r="D22" s="15"/>
    </row>
    <row r="23" spans="1:4" ht="15">
      <c r="A23" s="14" t="s">
        <v>124</v>
      </c>
      <c r="B23" s="15"/>
      <c r="D23" s="15"/>
    </row>
    <row r="24" spans="1:4" ht="15">
      <c r="A24" s="14" t="s">
        <v>125</v>
      </c>
      <c r="B24" s="15"/>
      <c r="D24" s="15"/>
    </row>
    <row r="25" spans="1:4" ht="15">
      <c r="A25" s="14" t="s">
        <v>17</v>
      </c>
      <c r="B25" s="15"/>
      <c r="D25" s="15"/>
    </row>
    <row r="26" spans="1:4" ht="15">
      <c r="A26" s="14" t="s">
        <v>126</v>
      </c>
      <c r="B26" s="15"/>
      <c r="D26" s="15"/>
    </row>
    <row r="27" spans="1:4" ht="15">
      <c r="A27" s="14" t="s">
        <v>127</v>
      </c>
      <c r="B27" s="15"/>
      <c r="D27" s="15"/>
    </row>
    <row r="28" spans="1:4" ht="15">
      <c r="A28" s="14" t="s">
        <v>128</v>
      </c>
      <c r="B28" s="15"/>
      <c r="D28" s="15"/>
    </row>
    <row r="29" spans="1:5" ht="15">
      <c r="A29" s="12"/>
      <c r="B29" s="15">
        <v>15.2</v>
      </c>
      <c r="C29" s="15" t="s">
        <v>88</v>
      </c>
      <c r="D29" s="15">
        <v>36966.4</v>
      </c>
      <c r="E29" s="37">
        <f>D29*B29</f>
        <v>561889.28</v>
      </c>
    </row>
    <row r="30" spans="1:4" ht="15">
      <c r="A30" s="12"/>
      <c r="B30" s="15"/>
      <c r="D30" s="15"/>
    </row>
    <row r="31" spans="1:4" ht="15">
      <c r="A31" s="13" t="s">
        <v>130</v>
      </c>
      <c r="B31" s="15"/>
      <c r="D31" s="15"/>
    </row>
    <row r="32" spans="1:4" ht="15">
      <c r="A32" s="14" t="s">
        <v>131</v>
      </c>
      <c r="B32" s="15"/>
      <c r="D32" s="15"/>
    </row>
    <row r="33" spans="1:4" ht="15">
      <c r="A33" s="14" t="s">
        <v>7</v>
      </c>
      <c r="B33" s="15"/>
      <c r="D33" s="15"/>
    </row>
    <row r="34" spans="1:4" ht="15">
      <c r="A34" s="12"/>
      <c r="B34" s="15"/>
      <c r="D34" s="15"/>
    </row>
    <row r="35" spans="1:4" ht="15">
      <c r="A35" s="14" t="s">
        <v>116</v>
      </c>
      <c r="B35" s="15"/>
      <c r="D35" s="15"/>
    </row>
    <row r="36" spans="1:4" ht="15">
      <c r="A36" s="14" t="s">
        <v>117</v>
      </c>
      <c r="B36" s="15"/>
      <c r="D36" s="15"/>
    </row>
    <row r="37" spans="1:4" ht="15">
      <c r="A37" s="14" t="s">
        <v>132</v>
      </c>
      <c r="B37" s="15"/>
      <c r="D37" s="15"/>
    </row>
    <row r="38" spans="1:4" ht="30">
      <c r="A38" s="14" t="s">
        <v>133</v>
      </c>
      <c r="B38" s="15"/>
      <c r="D38" s="15"/>
    </row>
    <row r="39" spans="1:4" ht="30">
      <c r="A39" s="14" t="s">
        <v>134</v>
      </c>
      <c r="B39" s="15"/>
      <c r="D39" s="15"/>
    </row>
    <row r="40" spans="1:4" ht="29.25">
      <c r="A40" s="13" t="s">
        <v>135</v>
      </c>
      <c r="B40" s="15"/>
      <c r="D40" s="15"/>
    </row>
    <row r="41" spans="1:4" ht="15">
      <c r="A41" s="12"/>
      <c r="B41" s="15"/>
      <c r="D41" s="15"/>
    </row>
    <row r="42" spans="1:4" ht="15">
      <c r="A42" s="14" t="s">
        <v>122</v>
      </c>
      <c r="B42" s="15"/>
      <c r="D42" s="15"/>
    </row>
    <row r="43" spans="1:4" ht="15">
      <c r="A43" s="12"/>
      <c r="B43" s="15"/>
      <c r="D43" s="15"/>
    </row>
    <row r="44" spans="1:4" ht="15">
      <c r="A44" s="14" t="s">
        <v>136</v>
      </c>
      <c r="B44" s="15"/>
      <c r="D44" s="15"/>
    </row>
    <row r="45" spans="1:4" ht="15">
      <c r="A45" s="14" t="s">
        <v>137</v>
      </c>
      <c r="B45" s="15"/>
      <c r="D45" s="15"/>
    </row>
    <row r="46" spans="1:4" ht="15">
      <c r="A46" s="14" t="s">
        <v>138</v>
      </c>
      <c r="B46" s="15"/>
      <c r="D46" s="15"/>
    </row>
    <row r="47" spans="1:4" ht="15">
      <c r="A47" s="14" t="s">
        <v>17</v>
      </c>
      <c r="B47" s="15"/>
      <c r="D47" s="15"/>
    </row>
    <row r="48" spans="1:4" ht="15">
      <c r="A48" s="14" t="s">
        <v>139</v>
      </c>
      <c r="B48" s="15"/>
      <c r="D48" s="15"/>
    </row>
    <row r="49" spans="1:4" ht="15">
      <c r="A49" s="14" t="s">
        <v>140</v>
      </c>
      <c r="B49" s="15"/>
      <c r="D49" s="15"/>
    </row>
    <row r="50" spans="1:4" ht="15">
      <c r="A50" s="14" t="s">
        <v>141</v>
      </c>
      <c r="B50" s="15"/>
      <c r="D50" s="15"/>
    </row>
    <row r="51" spans="1:5" ht="15">
      <c r="A51" s="12"/>
      <c r="B51" s="15">
        <v>26</v>
      </c>
      <c r="C51" t="s">
        <v>142</v>
      </c>
      <c r="D51" s="15">
        <v>8064</v>
      </c>
      <c r="E51" s="37">
        <f>D51*B51</f>
        <v>209664</v>
      </c>
    </row>
    <row r="52" spans="1:4" ht="15">
      <c r="A52" s="12"/>
      <c r="B52" s="15"/>
      <c r="D52" s="15"/>
    </row>
    <row r="53" spans="1:5" ht="15">
      <c r="A53" s="20" t="s">
        <v>143</v>
      </c>
      <c r="B53" s="21"/>
      <c r="C53" s="22"/>
      <c r="D53" s="21"/>
      <c r="E53" s="59">
        <f>SUM(E51:E52,E29)</f>
        <v>771553.28</v>
      </c>
    </row>
  </sheetData>
  <sheetProtection/>
  <mergeCells count="2">
    <mergeCell ref="A3:E3"/>
    <mergeCell ref="A1:E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45"/>
  <sheetViews>
    <sheetView zoomScalePageLayoutView="0" workbookViewId="0" topLeftCell="A97">
      <selection activeCell="G111" sqref="G111"/>
    </sheetView>
  </sheetViews>
  <sheetFormatPr defaultColWidth="9.140625" defaultRowHeight="15"/>
  <cols>
    <col min="1" max="1" width="9.140625" style="4" customWidth="1"/>
    <col min="2" max="2" width="46.28125" style="7" customWidth="1"/>
    <col min="3" max="4" width="12.28125" style="4" customWidth="1"/>
    <col min="5" max="5" width="12.7109375" style="9" bestFit="1" customWidth="1"/>
    <col min="6" max="6" width="13.140625" style="8" customWidth="1"/>
    <col min="7" max="7" width="16.8515625" style="37" bestFit="1" customWidth="1"/>
    <col min="8" max="8" width="11.57421875" style="8" bestFit="1" customWidth="1"/>
    <col min="9" max="9" width="10.7109375" style="8" bestFit="1" customWidth="1"/>
    <col min="10" max="10" width="15.00390625" style="4" customWidth="1"/>
    <col min="11" max="11" width="66.28125" style="4" customWidth="1"/>
    <col min="12" max="15" width="9.140625" style="4" customWidth="1"/>
    <col min="16" max="16" width="10.8515625" style="4" bestFit="1" customWidth="1"/>
    <col min="17" max="16384" width="9.140625" style="4" customWidth="1"/>
  </cols>
  <sheetData>
    <row r="1" spans="1:9" s="29" customFormat="1" ht="15.75">
      <c r="A1" s="67"/>
      <c r="B1" s="68" t="s">
        <v>36</v>
      </c>
      <c r="C1" s="67" t="s">
        <v>24</v>
      </c>
      <c r="D1" s="67" t="s">
        <v>22</v>
      </c>
      <c r="E1" s="69" t="s">
        <v>21</v>
      </c>
      <c r="F1" s="70" t="s">
        <v>23</v>
      </c>
      <c r="G1" s="71"/>
      <c r="H1" s="71"/>
      <c r="I1" s="71" t="s">
        <v>208</v>
      </c>
    </row>
    <row r="3" spans="1:6" ht="15.75">
      <c r="A3" s="62"/>
      <c r="B3" s="65" t="s">
        <v>203</v>
      </c>
      <c r="C3" s="62"/>
      <c r="D3" s="62"/>
      <c r="E3" s="66"/>
      <c r="F3" s="60"/>
    </row>
    <row r="5" spans="1:2" ht="15.75">
      <c r="A5" s="4" t="s">
        <v>204</v>
      </c>
      <c r="B5" s="5" t="s">
        <v>5</v>
      </c>
    </row>
    <row r="6" ht="15.75">
      <c r="B6" s="6" t="s">
        <v>6</v>
      </c>
    </row>
    <row r="7" ht="15.75">
      <c r="B7" s="6" t="s">
        <v>7</v>
      </c>
    </row>
    <row r="9" ht="15.75">
      <c r="B9" s="6" t="s">
        <v>8</v>
      </c>
    </row>
    <row r="10" ht="15.75">
      <c r="B10" s="6" t="s">
        <v>9</v>
      </c>
    </row>
    <row r="11" ht="15.75">
      <c r="B11" s="6" t="s">
        <v>10</v>
      </c>
    </row>
    <row r="12" ht="94.5">
      <c r="B12" s="6" t="s">
        <v>11</v>
      </c>
    </row>
    <row r="13" ht="15.75">
      <c r="B13" s="5" t="s">
        <v>12</v>
      </c>
    </row>
    <row r="15" ht="15.75">
      <c r="B15" s="6" t="s">
        <v>13</v>
      </c>
    </row>
    <row r="17" ht="15.75">
      <c r="B17" s="6" t="s">
        <v>14</v>
      </c>
    </row>
    <row r="18" ht="15.75">
      <c r="B18" s="6" t="s">
        <v>15</v>
      </c>
    </row>
    <row r="19" ht="15.75">
      <c r="B19" s="6" t="s">
        <v>16</v>
      </c>
    </row>
    <row r="20" ht="15.75">
      <c r="B20" s="6" t="s">
        <v>17</v>
      </c>
    </row>
    <row r="21" ht="15.75">
      <c r="B21" s="6" t="s">
        <v>18</v>
      </c>
    </row>
    <row r="22" ht="15.75">
      <c r="B22" s="6" t="s">
        <v>19</v>
      </c>
    </row>
    <row r="23" ht="15.75">
      <c r="B23" s="6" t="s">
        <v>20</v>
      </c>
    </row>
    <row r="25" spans="3:6" ht="15.75">
      <c r="C25" s="4">
        <v>700</v>
      </c>
      <c r="D25" s="4" t="s">
        <v>25</v>
      </c>
      <c r="E25" s="10">
        <v>1301.2</v>
      </c>
      <c r="F25" s="8">
        <f>E25*C25</f>
        <v>910840</v>
      </c>
    </row>
    <row r="27" spans="1:2" ht="15.75">
      <c r="A27" s="4" t="s">
        <v>205</v>
      </c>
      <c r="B27" s="13" t="s">
        <v>26</v>
      </c>
    </row>
    <row r="28" ht="15.75">
      <c r="B28" s="14" t="s">
        <v>27</v>
      </c>
    </row>
    <row r="29" ht="15.75">
      <c r="B29" s="14" t="s">
        <v>7</v>
      </c>
    </row>
    <row r="30" ht="15.75">
      <c r="B30" s="12"/>
    </row>
    <row r="31" ht="15.75">
      <c r="B31" s="14" t="s">
        <v>8</v>
      </c>
    </row>
    <row r="32" ht="15.75">
      <c r="B32" s="14" t="s">
        <v>9</v>
      </c>
    </row>
    <row r="33" ht="15.75">
      <c r="B33" s="14" t="s">
        <v>28</v>
      </c>
    </row>
    <row r="34" ht="15.75">
      <c r="B34" s="13" t="s">
        <v>29</v>
      </c>
    </row>
    <row r="35" ht="15.75">
      <c r="B35" s="12"/>
    </row>
    <row r="36" ht="15.75">
      <c r="B36" s="14" t="s">
        <v>13</v>
      </c>
    </row>
    <row r="37" ht="15.75">
      <c r="B37" s="12"/>
    </row>
    <row r="38" ht="15.75">
      <c r="B38" s="14" t="s">
        <v>30</v>
      </c>
    </row>
    <row r="39" ht="15.75">
      <c r="B39" s="14" t="s">
        <v>31</v>
      </c>
    </row>
    <row r="40" ht="15.75">
      <c r="B40" s="14" t="s">
        <v>32</v>
      </c>
    </row>
    <row r="41" ht="15.75">
      <c r="B41" s="12"/>
    </row>
    <row r="42" ht="15.75">
      <c r="B42" s="14" t="s">
        <v>33</v>
      </c>
    </row>
    <row r="43" ht="15.75">
      <c r="B43" s="14" t="s">
        <v>34</v>
      </c>
    </row>
    <row r="44" ht="15.75">
      <c r="B44" s="14" t="s">
        <v>35</v>
      </c>
    </row>
    <row r="46" spans="3:6" ht="15.75">
      <c r="C46" s="4">
        <v>385</v>
      </c>
      <c r="D46" s="4" t="s">
        <v>25</v>
      </c>
      <c r="E46" s="9">
        <v>1226</v>
      </c>
      <c r="F46" s="8">
        <f>E46*C46</f>
        <v>472010</v>
      </c>
    </row>
    <row r="48" spans="1:9" ht="15.75">
      <c r="A48" s="43"/>
      <c r="B48" s="63" t="s">
        <v>206</v>
      </c>
      <c r="C48" s="43"/>
      <c r="D48" s="43"/>
      <c r="E48" s="44"/>
      <c r="F48" s="60">
        <f>SUM(F46,F25)</f>
        <v>1382850</v>
      </c>
      <c r="G48" s="37">
        <v>925740</v>
      </c>
      <c r="H48" s="8">
        <v>462735</v>
      </c>
      <c r="I48" s="57">
        <f>G48+H48-F48</f>
        <v>5625</v>
      </c>
    </row>
    <row r="50" spans="1:6" ht="15.75">
      <c r="A50" s="43"/>
      <c r="B50" s="65" t="s">
        <v>193</v>
      </c>
      <c r="C50" s="43"/>
      <c r="D50" s="43"/>
      <c r="E50" s="44"/>
      <c r="F50" s="45"/>
    </row>
    <row r="52" spans="1:2" ht="15.75">
      <c r="A52" s="4" t="s">
        <v>204</v>
      </c>
      <c r="B52" s="76" t="s">
        <v>211</v>
      </c>
    </row>
    <row r="53" ht="15.75">
      <c r="B53" s="77" t="s">
        <v>212</v>
      </c>
    </row>
    <row r="54" ht="15.75">
      <c r="B54" s="77" t="s">
        <v>7</v>
      </c>
    </row>
    <row r="55" ht="15.75">
      <c r="B55" s="12"/>
    </row>
    <row r="56" ht="15.75">
      <c r="B56" s="77" t="s">
        <v>40</v>
      </c>
    </row>
    <row r="57" ht="15.75">
      <c r="B57" s="77" t="s">
        <v>213</v>
      </c>
    </row>
    <row r="58" ht="15.75">
      <c r="B58" s="77" t="s">
        <v>214</v>
      </c>
    </row>
    <row r="59" ht="30">
      <c r="B59" s="77" t="s">
        <v>215</v>
      </c>
    </row>
    <row r="60" ht="30">
      <c r="B60" s="77" t="s">
        <v>216</v>
      </c>
    </row>
    <row r="61" ht="15.75">
      <c r="B61" s="77" t="s">
        <v>217</v>
      </c>
    </row>
    <row r="62" ht="30">
      <c r="B62" s="76" t="s">
        <v>218</v>
      </c>
    </row>
    <row r="63" spans="2:6" ht="15.75">
      <c r="B63" s="12"/>
      <c r="C63" s="4">
        <v>94</v>
      </c>
      <c r="D63" s="4" t="s">
        <v>142</v>
      </c>
      <c r="E63" s="9">
        <v>2032.8</v>
      </c>
      <c r="F63" s="8">
        <f>C63*E63</f>
        <v>191083.19999999998</v>
      </c>
    </row>
    <row r="64" ht="15.75">
      <c r="B64" s="77" t="s">
        <v>219</v>
      </c>
    </row>
    <row r="65" ht="15.75">
      <c r="B65" s="12"/>
    </row>
    <row r="66" ht="15.75">
      <c r="B66" s="77" t="s">
        <v>220</v>
      </c>
    </row>
    <row r="67" ht="15.75">
      <c r="B67" s="77" t="s">
        <v>221</v>
      </c>
    </row>
    <row r="68" spans="2:7" ht="15.75">
      <c r="B68" s="77" t="s">
        <v>222</v>
      </c>
      <c r="G68" s="8" t="s">
        <v>199</v>
      </c>
    </row>
    <row r="69" ht="15.75">
      <c r="B69" s="12"/>
    </row>
    <row r="70" ht="15.75">
      <c r="B70" s="77" t="s">
        <v>223</v>
      </c>
    </row>
    <row r="71" ht="15.75">
      <c r="B71" s="77" t="s">
        <v>224</v>
      </c>
    </row>
    <row r="72" ht="15.75">
      <c r="B72" s="77" t="s">
        <v>225</v>
      </c>
    </row>
    <row r="75" spans="1:9" ht="15.75">
      <c r="A75" s="43"/>
      <c r="B75" s="63" t="s">
        <v>197</v>
      </c>
      <c r="C75" s="43"/>
      <c r="D75" s="43"/>
      <c r="E75" s="43"/>
      <c r="F75" s="60">
        <f>SUM(F63:F74)</f>
        <v>191083.19999999998</v>
      </c>
      <c r="G75" s="55">
        <v>191083</v>
      </c>
      <c r="I75" s="57"/>
    </row>
    <row r="76" spans="1:9" ht="15.75">
      <c r="A76" s="58"/>
      <c r="B76" s="87"/>
      <c r="C76" s="58"/>
      <c r="D76" s="58"/>
      <c r="E76" s="58"/>
      <c r="F76" s="88"/>
      <c r="G76" s="55"/>
      <c r="I76" s="57"/>
    </row>
    <row r="77" spans="1:9" ht="15.75">
      <c r="A77" s="58"/>
      <c r="B77" s="87"/>
      <c r="C77" s="58"/>
      <c r="D77" s="58"/>
      <c r="E77" s="58"/>
      <c r="F77" s="88"/>
      <c r="G77" s="55"/>
      <c r="I77" s="57"/>
    </row>
    <row r="78" spans="1:9" ht="15.75">
      <c r="A78" s="43"/>
      <c r="B78" s="63" t="s">
        <v>244</v>
      </c>
      <c r="C78" s="43"/>
      <c r="D78" s="43"/>
      <c r="E78" s="43"/>
      <c r="F78" s="60"/>
      <c r="G78" s="55"/>
      <c r="I78" s="57"/>
    </row>
    <row r="79" spans="1:9" ht="15.75">
      <c r="A79" s="58"/>
      <c r="B79" s="87"/>
      <c r="C79" s="58"/>
      <c r="D79" s="58"/>
      <c r="E79" s="58"/>
      <c r="F79" s="88"/>
      <c r="G79" s="55"/>
      <c r="I79" s="57"/>
    </row>
    <row r="80" spans="1:9" ht="15.75">
      <c r="A80" s="58"/>
      <c r="B80" s="87" t="s">
        <v>248</v>
      </c>
      <c r="C80" s="58"/>
      <c r="D80" s="58"/>
      <c r="E80" s="58"/>
      <c r="F80" s="88"/>
      <c r="G80" s="55"/>
      <c r="I80" s="57"/>
    </row>
    <row r="81" spans="1:9" ht="21.75" customHeight="1">
      <c r="A81" s="58"/>
      <c r="B81" s="13" t="s">
        <v>245</v>
      </c>
      <c r="C81" s="58"/>
      <c r="D81" s="58"/>
      <c r="E81" s="58"/>
      <c r="F81" s="88"/>
      <c r="G81" s="55"/>
      <c r="I81" s="57"/>
    </row>
    <row r="82" spans="1:9" ht="15.75">
      <c r="A82" s="58"/>
      <c r="B82" s="14" t="s">
        <v>246</v>
      </c>
      <c r="C82" s="58"/>
      <c r="D82" s="58"/>
      <c r="E82" s="58"/>
      <c r="F82" s="88"/>
      <c r="G82" s="55"/>
      <c r="I82" s="57"/>
    </row>
    <row r="83" spans="1:9" ht="15.75">
      <c r="A83" s="58"/>
      <c r="B83" s="14" t="s">
        <v>7</v>
      </c>
      <c r="C83" s="58"/>
      <c r="D83" s="58"/>
      <c r="E83" s="58"/>
      <c r="F83" s="88"/>
      <c r="G83" s="55"/>
      <c r="I83" s="57"/>
    </row>
    <row r="84" spans="1:9" ht="15.75">
      <c r="A84" s="58"/>
      <c r="B84" s="12"/>
      <c r="C84" s="58"/>
      <c r="D84" s="58"/>
      <c r="E84" s="58"/>
      <c r="F84" s="88"/>
      <c r="G84" s="55"/>
      <c r="I84" s="57"/>
    </row>
    <row r="85" spans="1:9" ht="15.75">
      <c r="A85" s="58"/>
      <c r="B85" s="14" t="s">
        <v>40</v>
      </c>
      <c r="C85" s="58"/>
      <c r="D85" s="58"/>
      <c r="E85" s="58"/>
      <c r="F85" s="88"/>
      <c r="G85" s="55"/>
      <c r="I85" s="57"/>
    </row>
    <row r="86" spans="1:9" ht="15.75">
      <c r="A86" s="58"/>
      <c r="B86" s="14" t="s">
        <v>247</v>
      </c>
      <c r="C86" s="58"/>
      <c r="D86" s="58"/>
      <c r="E86" s="58"/>
      <c r="F86" s="88"/>
      <c r="G86" s="55"/>
      <c r="I86" s="57"/>
    </row>
    <row r="87" spans="1:9" ht="15.75">
      <c r="A87" s="58"/>
      <c r="B87" s="87"/>
      <c r="C87" s="58"/>
      <c r="D87" s="58"/>
      <c r="E87" s="58"/>
      <c r="F87" s="88"/>
      <c r="G87" s="55"/>
      <c r="I87" s="57"/>
    </row>
    <row r="88" spans="1:9" ht="75">
      <c r="A88" s="58"/>
      <c r="B88" s="89" t="s">
        <v>192</v>
      </c>
      <c r="C88" s="58"/>
      <c r="D88" s="58"/>
      <c r="E88" s="58"/>
      <c r="F88" s="88"/>
      <c r="G88" s="55"/>
      <c r="I88" s="57"/>
    </row>
    <row r="89" spans="1:9" ht="15.75">
      <c r="A89" s="58"/>
      <c r="B89" s="87"/>
      <c r="C89" s="58">
        <v>120</v>
      </c>
      <c r="D89" s="58" t="s">
        <v>25</v>
      </c>
      <c r="E89" s="90">
        <v>5430</v>
      </c>
      <c r="F89" s="88">
        <f>C89*E89</f>
        <v>651600</v>
      </c>
      <c r="G89" s="55"/>
      <c r="I89" s="57"/>
    </row>
    <row r="90" spans="1:9" ht="15.75">
      <c r="A90" s="58"/>
      <c r="B90" s="87"/>
      <c r="C90" s="58"/>
      <c r="D90" s="58"/>
      <c r="E90" s="90"/>
      <c r="F90" s="88"/>
      <c r="G90" s="55"/>
      <c r="I90" s="57"/>
    </row>
    <row r="91" spans="1:9" ht="15.75">
      <c r="A91" s="43"/>
      <c r="B91" s="63" t="s">
        <v>249</v>
      </c>
      <c r="C91" s="43"/>
      <c r="D91" s="43"/>
      <c r="E91" s="43"/>
      <c r="F91" s="60">
        <f>F89</f>
        <v>651600</v>
      </c>
      <c r="G91" s="55"/>
      <c r="I91" s="57"/>
    </row>
    <row r="92" spans="1:9" ht="15.75">
      <c r="A92" s="58"/>
      <c r="B92" s="54"/>
      <c r="C92" s="58"/>
      <c r="D92" s="58"/>
      <c r="E92" s="58"/>
      <c r="F92" s="88"/>
      <c r="G92" s="55"/>
      <c r="I92" s="57"/>
    </row>
    <row r="93" spans="1:9" ht="15.75">
      <c r="A93" s="51"/>
      <c r="B93" s="20" t="s">
        <v>196</v>
      </c>
      <c r="C93" s="51"/>
      <c r="D93" s="51"/>
      <c r="E93" s="52"/>
      <c r="F93" s="53"/>
      <c r="G93" s="55"/>
      <c r="I93" s="57"/>
    </row>
    <row r="94" spans="1:9" ht="15.75">
      <c r="A94" s="2"/>
      <c r="B94" s="11"/>
      <c r="C94" s="2"/>
      <c r="D94" s="2"/>
      <c r="E94" s="49"/>
      <c r="F94" s="50"/>
      <c r="G94" s="55"/>
      <c r="I94" s="57"/>
    </row>
    <row r="95" spans="1:9" ht="15.75">
      <c r="A95" s="2"/>
      <c r="B95" s="46" t="s">
        <v>195</v>
      </c>
      <c r="C95" s="2"/>
      <c r="D95" s="2"/>
      <c r="E95" s="49"/>
      <c r="F95" s="50"/>
      <c r="G95" s="55"/>
      <c r="I95" s="57"/>
    </row>
    <row r="96" spans="1:9" ht="60">
      <c r="A96" s="47">
        <v>1</v>
      </c>
      <c r="B96" s="46" t="s">
        <v>194</v>
      </c>
      <c r="C96" s="2"/>
      <c r="D96" s="2"/>
      <c r="E96" s="49"/>
      <c r="F96" s="50"/>
      <c r="G96" s="55"/>
      <c r="I96" s="57"/>
    </row>
    <row r="97" spans="1:9" ht="15.75">
      <c r="A97" s="2"/>
      <c r="B97" s="12"/>
      <c r="C97" s="2">
        <v>120</v>
      </c>
      <c r="D97" s="2" t="s">
        <v>25</v>
      </c>
      <c r="E97" s="49">
        <v>1550</v>
      </c>
      <c r="F97" s="50">
        <f>C97*E97</f>
        <v>186000</v>
      </c>
      <c r="G97" s="55"/>
      <c r="I97" s="57"/>
    </row>
    <row r="98" spans="1:9" ht="15.75">
      <c r="A98" s="51"/>
      <c r="B98" s="63" t="s">
        <v>198</v>
      </c>
      <c r="C98" s="51"/>
      <c r="D98" s="51"/>
      <c r="E98" s="52"/>
      <c r="F98" s="59">
        <f>F97</f>
        <v>186000</v>
      </c>
      <c r="G98" s="55"/>
      <c r="I98" s="57"/>
    </row>
    <row r="99" spans="7:9" ht="15.75">
      <c r="G99" s="55"/>
      <c r="I99" s="57"/>
    </row>
    <row r="100" spans="7:9" ht="15.75">
      <c r="G100" s="55"/>
      <c r="I100" s="57"/>
    </row>
    <row r="101" spans="1:9" ht="15.75">
      <c r="A101" s="22"/>
      <c r="B101" s="20" t="s">
        <v>200</v>
      </c>
      <c r="C101" s="22"/>
      <c r="D101" s="22"/>
      <c r="E101" s="21"/>
      <c r="F101" s="59"/>
      <c r="G101" s="55"/>
      <c r="I101" s="57"/>
    </row>
    <row r="102" spans="1:9" ht="15.75">
      <c r="A102" s="78"/>
      <c r="B102" s="79"/>
      <c r="C102" s="78"/>
      <c r="D102" s="78"/>
      <c r="E102" s="80"/>
      <c r="F102" s="81"/>
      <c r="G102" s="55"/>
      <c r="I102" s="57"/>
    </row>
    <row r="103" spans="1:9" ht="15.75">
      <c r="A103" s="78" t="s">
        <v>204</v>
      </c>
      <c r="B103" s="76" t="s">
        <v>226</v>
      </c>
      <c r="C103" s="78"/>
      <c r="D103" s="78"/>
      <c r="E103" s="80"/>
      <c r="F103" s="81"/>
      <c r="G103" s="55"/>
      <c r="I103" s="57"/>
    </row>
    <row r="104" spans="1:9" ht="15.75">
      <c r="A104" s="78"/>
      <c r="B104" s="77" t="s">
        <v>227</v>
      </c>
      <c r="C104" s="78"/>
      <c r="D104" s="78"/>
      <c r="E104" s="80"/>
      <c r="F104" s="81"/>
      <c r="G104" s="55"/>
      <c r="I104" s="57"/>
    </row>
    <row r="105" spans="1:9" ht="15.75">
      <c r="A105" s="78"/>
      <c r="B105" s="77" t="s">
        <v>7</v>
      </c>
      <c r="C105" s="78"/>
      <c r="D105" s="78"/>
      <c r="E105" s="80"/>
      <c r="F105" s="81"/>
      <c r="G105" s="55"/>
      <c r="I105" s="57"/>
    </row>
    <row r="106" spans="1:7" ht="15.75">
      <c r="A106" s="78"/>
      <c r="B106" s="12"/>
      <c r="C106" s="78"/>
      <c r="D106" s="78"/>
      <c r="E106" s="80"/>
      <c r="F106" s="81"/>
      <c r="G106" s="55"/>
    </row>
    <row r="107" spans="1:7" ht="15.75">
      <c r="A107" s="78"/>
      <c r="B107" s="77" t="s">
        <v>228</v>
      </c>
      <c r="C107" s="78"/>
      <c r="D107" s="78"/>
      <c r="E107" s="80"/>
      <c r="F107" s="81"/>
      <c r="G107" s="55"/>
    </row>
    <row r="108" spans="1:6" ht="15.75">
      <c r="A108" s="78"/>
      <c r="B108" s="77" t="s">
        <v>229</v>
      </c>
      <c r="C108" s="78"/>
      <c r="D108" s="78"/>
      <c r="E108" s="80"/>
      <c r="F108" s="81"/>
    </row>
    <row r="109" spans="1:6" ht="15.75">
      <c r="A109" s="78"/>
      <c r="B109" s="77" t="s">
        <v>230</v>
      </c>
      <c r="C109" s="78"/>
      <c r="D109" s="78"/>
      <c r="E109" s="80"/>
      <c r="F109" s="81"/>
    </row>
    <row r="110" spans="1:6" ht="60">
      <c r="A110" s="78"/>
      <c r="B110" s="77" t="s">
        <v>231</v>
      </c>
      <c r="C110" s="78"/>
      <c r="D110" s="78"/>
      <c r="E110" s="80"/>
      <c r="F110" s="81"/>
    </row>
    <row r="111" spans="1:7" ht="30">
      <c r="A111" s="78"/>
      <c r="B111" s="77" t="s">
        <v>232</v>
      </c>
      <c r="C111" s="78"/>
      <c r="D111" s="78"/>
      <c r="E111" s="80"/>
      <c r="F111" s="81"/>
      <c r="G111" s="37" t="str">
        <f>G68</f>
        <v>kis tároló</v>
      </c>
    </row>
    <row r="112" spans="1:10" ht="15.75">
      <c r="A112" s="78"/>
      <c r="B112" s="77" t="s">
        <v>233</v>
      </c>
      <c r="C112" s="78"/>
      <c r="D112" s="78"/>
      <c r="E112" s="80"/>
      <c r="F112" s="81"/>
      <c r="J112" s="42"/>
    </row>
    <row r="113" spans="1:12" ht="15.75">
      <c r="A113" s="78"/>
      <c r="B113" s="77" t="s">
        <v>234</v>
      </c>
      <c r="C113" s="78"/>
      <c r="D113" s="78"/>
      <c r="E113" s="80"/>
      <c r="F113" s="81"/>
      <c r="G113" s="56">
        <v>3659125</v>
      </c>
      <c r="H113" s="55">
        <v>1692431</v>
      </c>
      <c r="I113" s="8">
        <v>322858</v>
      </c>
      <c r="J113" s="57">
        <f>SUM(G113:I113)</f>
        <v>5674414</v>
      </c>
      <c r="L113" s="42"/>
    </row>
    <row r="114" spans="1:10" ht="45">
      <c r="A114" s="78"/>
      <c r="B114" s="76" t="s">
        <v>235</v>
      </c>
      <c r="C114" s="78"/>
      <c r="D114" s="78"/>
      <c r="E114" s="80"/>
      <c r="F114" s="81"/>
      <c r="J114" s="8">
        <f>J113-F129</f>
        <v>2702918</v>
      </c>
    </row>
    <row r="115" spans="1:6" ht="15.75">
      <c r="A115" s="78"/>
      <c r="B115" s="12"/>
      <c r="C115" s="78"/>
      <c r="D115" s="78"/>
      <c r="E115" s="80"/>
      <c r="F115" s="81"/>
    </row>
    <row r="116" spans="1:6" ht="15.75">
      <c r="A116" s="78"/>
      <c r="B116" s="77" t="s">
        <v>236</v>
      </c>
      <c r="C116" s="78"/>
      <c r="D116" s="78"/>
      <c r="E116" s="80"/>
      <c r="F116" s="81"/>
    </row>
    <row r="117" spans="1:6" ht="15.75">
      <c r="A117" s="78"/>
      <c r="B117" s="12"/>
      <c r="C117" s="78"/>
      <c r="D117" s="78"/>
      <c r="E117" s="80"/>
      <c r="F117" s="81"/>
    </row>
    <row r="118" spans="1:6" ht="15.75">
      <c r="A118" s="78"/>
      <c r="B118" s="77" t="s">
        <v>237</v>
      </c>
      <c r="C118" s="78"/>
      <c r="D118" s="78"/>
      <c r="E118" s="80"/>
      <c r="F118" s="81"/>
    </row>
    <row r="119" spans="1:6" ht="15.75">
      <c r="A119" s="78"/>
      <c r="B119" s="77" t="s">
        <v>238</v>
      </c>
      <c r="C119" s="78"/>
      <c r="D119" s="78"/>
      <c r="E119" s="80"/>
      <c r="F119" s="81"/>
    </row>
    <row r="120" spans="1:6" ht="15.75">
      <c r="A120" s="78"/>
      <c r="B120" s="77" t="s">
        <v>16</v>
      </c>
      <c r="C120" s="78"/>
      <c r="D120" s="78"/>
      <c r="E120" s="80"/>
      <c r="F120" s="81"/>
    </row>
    <row r="121" spans="1:6" ht="15.75">
      <c r="A121" s="78"/>
      <c r="B121" s="77" t="s">
        <v>17</v>
      </c>
      <c r="C121" s="78"/>
      <c r="D121" s="78"/>
      <c r="E121" s="80"/>
      <c r="F121" s="81"/>
    </row>
    <row r="122" spans="1:6" ht="15.75">
      <c r="A122" s="78"/>
      <c r="B122" s="77" t="s">
        <v>239</v>
      </c>
      <c r="C122" s="82">
        <v>440</v>
      </c>
      <c r="D122" s="82" t="s">
        <v>25</v>
      </c>
      <c r="E122" s="83">
        <v>6753.4</v>
      </c>
      <c r="F122" s="84">
        <f>C122*E122</f>
        <v>2971496</v>
      </c>
    </row>
    <row r="123" spans="1:6" ht="15.75">
      <c r="A123" s="78"/>
      <c r="B123" s="77" t="s">
        <v>240</v>
      </c>
      <c r="C123" s="78"/>
      <c r="D123" s="78"/>
      <c r="E123" s="80"/>
      <c r="F123" s="81"/>
    </row>
    <row r="124" spans="1:6" ht="15.75">
      <c r="A124" s="78"/>
      <c r="B124" s="77" t="s">
        <v>20</v>
      </c>
      <c r="C124" s="78"/>
      <c r="D124" s="78"/>
      <c r="E124" s="80"/>
      <c r="F124" s="81"/>
    </row>
    <row r="125" spans="1:6" ht="15.75">
      <c r="A125" s="78"/>
      <c r="B125" s="79"/>
      <c r="C125" s="78"/>
      <c r="D125" s="78"/>
      <c r="E125" s="80"/>
      <c r="F125" s="81"/>
    </row>
    <row r="126" spans="1:6" ht="15.75">
      <c r="A126" s="78"/>
      <c r="B126" s="79"/>
      <c r="C126" s="78"/>
      <c r="D126" s="78"/>
      <c r="E126" s="80"/>
      <c r="F126" s="81"/>
    </row>
    <row r="127" spans="1:6" ht="15.75">
      <c r="A127" s="78"/>
      <c r="B127" s="79"/>
      <c r="C127" s="78"/>
      <c r="D127" s="78"/>
      <c r="E127" s="80"/>
      <c r="F127" s="81"/>
    </row>
    <row r="128" spans="1:6" ht="15.75">
      <c r="A128" s="2"/>
      <c r="B128" s="12"/>
      <c r="C128" s="2"/>
      <c r="D128" s="2"/>
      <c r="E128" s="49"/>
      <c r="F128" s="50"/>
    </row>
    <row r="129" spans="1:6" ht="15.75">
      <c r="A129" s="51"/>
      <c r="B129" s="63" t="s">
        <v>202</v>
      </c>
      <c r="C129" s="61"/>
      <c r="D129" s="48"/>
      <c r="E129" s="48"/>
      <c r="F129" s="64">
        <f>F122</f>
        <v>2971496</v>
      </c>
    </row>
    <row r="130" spans="5:6" ht="15.75">
      <c r="E130" s="4"/>
      <c r="F130" s="4"/>
    </row>
    <row r="132" spans="1:6" ht="16.5" thickBot="1">
      <c r="A132" s="72"/>
      <c r="B132" s="73" t="s">
        <v>207</v>
      </c>
      <c r="C132" s="72"/>
      <c r="D132" s="72"/>
      <c r="E132" s="74"/>
      <c r="F132" s="75">
        <f>SUM(F129,F98,F91,F75,F48)</f>
        <v>5383029.2</v>
      </c>
    </row>
    <row r="133" ht="15.75">
      <c r="G133" s="37" t="s">
        <v>201</v>
      </c>
    </row>
    <row r="134" ht="15.75">
      <c r="G134" s="37" t="s">
        <v>199</v>
      </c>
    </row>
    <row r="135" spans="4:6" ht="15.75">
      <c r="D135" s="4" t="s">
        <v>209</v>
      </c>
      <c r="F135" s="8">
        <v>6700000</v>
      </c>
    </row>
    <row r="137" spans="4:6" ht="15.75">
      <c r="D137" s="4" t="s">
        <v>210</v>
      </c>
      <c r="F137" s="8">
        <f>F135-F132</f>
        <v>1316970.7999999998</v>
      </c>
    </row>
    <row r="143" spans="7:8" ht="15.75">
      <c r="G143" s="37" t="s">
        <v>242</v>
      </c>
      <c r="H143" s="8" t="s">
        <v>241</v>
      </c>
    </row>
    <row r="144" spans="7:9" ht="15.75">
      <c r="G144" s="4">
        <v>3659125</v>
      </c>
      <c r="H144" s="4">
        <v>1692431</v>
      </c>
      <c r="I144" s="8">
        <f>G144+H144-F129</f>
        <v>2380060</v>
      </c>
    </row>
    <row r="145" ht="15.75">
      <c r="G145" s="8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G111" sqref="G111"/>
    </sheetView>
  </sheetViews>
  <sheetFormatPr defaultColWidth="9.140625" defaultRowHeight="15"/>
  <cols>
    <col min="1" max="1" width="35.00390625" style="0" customWidth="1"/>
    <col min="2" max="2" width="11.421875" style="0" bestFit="1" customWidth="1"/>
    <col min="3" max="3" width="18.140625" style="0" customWidth="1"/>
    <col min="4" max="4" width="12.421875" style="0" bestFit="1" customWidth="1"/>
    <col min="5" max="5" width="9.8515625" style="37" bestFit="1" customWidth="1"/>
    <col min="6" max="6" width="13.57421875" style="0" customWidth="1"/>
  </cols>
  <sheetData>
    <row r="1" spans="3:5" s="24" customFormat="1" ht="15">
      <c r="C1" s="24" t="s">
        <v>180</v>
      </c>
      <c r="E1" s="41" t="s">
        <v>179</v>
      </c>
    </row>
    <row r="3" spans="1:5" ht="15">
      <c r="A3" t="s">
        <v>169</v>
      </c>
      <c r="C3" s="15">
        <f>'Topa betonozás'!E28</f>
        <v>58596</v>
      </c>
      <c r="E3" s="37">
        <v>71700</v>
      </c>
    </row>
    <row r="4" spans="1:5" ht="15">
      <c r="A4" t="s">
        <v>170</v>
      </c>
      <c r="C4" s="15">
        <f>'Topa betonozás'!E221</f>
        <v>4279627.2</v>
      </c>
      <c r="E4" s="37">
        <v>2778316</v>
      </c>
    </row>
    <row r="5" spans="1:5" ht="15">
      <c r="A5" t="s">
        <v>171</v>
      </c>
      <c r="C5" s="15">
        <f>'Topa betonozás'!E414</f>
        <v>2080035.63</v>
      </c>
      <c r="E5" s="37">
        <v>1376428</v>
      </c>
    </row>
    <row r="6" spans="1:5" ht="15">
      <c r="A6" t="s">
        <v>172</v>
      </c>
      <c r="C6" s="15">
        <f>'Topa betonozás'!E586</f>
        <v>1512282.4000000001</v>
      </c>
      <c r="E6" s="37">
        <v>979825</v>
      </c>
    </row>
    <row r="7" spans="1:5" ht="15">
      <c r="A7" t="s">
        <v>173</v>
      </c>
      <c r="C7" s="15">
        <f>'Topa betonozás'!E758</f>
        <v>4914528.5</v>
      </c>
      <c r="E7" s="37">
        <v>3070683</v>
      </c>
    </row>
    <row r="8" spans="1:5" ht="15">
      <c r="A8" t="s">
        <v>174</v>
      </c>
      <c r="C8" s="15">
        <f>'Topa betonozás'!E930</f>
        <v>1780160.32</v>
      </c>
      <c r="E8" s="37">
        <v>922425</v>
      </c>
    </row>
    <row r="9" spans="1:5" ht="15">
      <c r="A9" t="s">
        <v>175</v>
      </c>
      <c r="C9" s="15">
        <f>'Topa betonozás'!E1102</f>
        <v>2088172.98</v>
      </c>
      <c r="E9" s="37">
        <v>1327445</v>
      </c>
    </row>
    <row r="10" spans="1:5" ht="15">
      <c r="A10" t="s">
        <v>176</v>
      </c>
      <c r="C10" s="15">
        <f>'Topa betonozás'!E1274</f>
        <v>4836906.42</v>
      </c>
      <c r="E10" s="37">
        <v>2992689</v>
      </c>
    </row>
    <row r="11" spans="1:5" ht="15">
      <c r="A11" t="s">
        <v>177</v>
      </c>
      <c r="C11" s="15">
        <f>'Topa betonozás'!E1446</f>
        <v>657748.6</v>
      </c>
      <c r="E11" s="37">
        <v>451401</v>
      </c>
    </row>
    <row r="12" spans="1:5" ht="15">
      <c r="A12" s="38" t="s">
        <v>178</v>
      </c>
      <c r="B12" s="38"/>
      <c r="C12" s="39">
        <f>'Topa betonozás'!E1565</f>
        <v>573542.4</v>
      </c>
      <c r="D12" s="38"/>
      <c r="E12" s="40">
        <v>225266</v>
      </c>
    </row>
    <row r="13" spans="3:5" ht="15">
      <c r="C13" s="15">
        <f>SUM(C3:C12)</f>
        <v>22781600.450000003</v>
      </c>
      <c r="E13" s="37">
        <f>SUM(E3:E12)</f>
        <v>14196178</v>
      </c>
    </row>
    <row r="17" spans="2:8" ht="15">
      <c r="B17">
        <v>21</v>
      </c>
      <c r="D17">
        <v>64</v>
      </c>
      <c r="F17">
        <v>62</v>
      </c>
      <c r="H17">
        <v>31</v>
      </c>
    </row>
    <row r="19" ht="15">
      <c r="H19" s="15">
        <f>'Topa betonozás'!E28</f>
        <v>58596</v>
      </c>
    </row>
    <row r="20" spans="2:4" ht="15">
      <c r="B20" s="15">
        <f>'Topa betonozás'!E169</f>
        <v>1275052.48</v>
      </c>
      <c r="D20" s="15">
        <f>'Topa betonozás'!E218</f>
        <v>3004574.72</v>
      </c>
    </row>
    <row r="21" spans="2:4" ht="15">
      <c r="B21" s="15">
        <f>'Topa betonozás'!E362</f>
        <v>640747.3099999999</v>
      </c>
      <c r="D21" s="15">
        <f>'Topa betonozás'!E411</f>
        <v>1439288.32</v>
      </c>
    </row>
    <row r="22" spans="2:4" ht="15">
      <c r="B22" s="15">
        <f>'Topa betonozás'!E534</f>
        <v>468519.2</v>
      </c>
      <c r="D22" s="15">
        <f>'Topa betonozás'!E583</f>
        <v>1043763.2000000001</v>
      </c>
    </row>
    <row r="23" spans="2:4" ht="15">
      <c r="B23" s="15">
        <f>'Topa betonozás'!E706</f>
        <v>1423712.5</v>
      </c>
      <c r="D23" s="15">
        <f>'Topa betonozás'!E755</f>
        <v>3490816</v>
      </c>
    </row>
    <row r="24" spans="2:4" ht="15">
      <c r="B24" s="15">
        <f>'Topa betonozás'!E878</f>
        <v>443348.8</v>
      </c>
      <c r="D24" s="15">
        <f>'Topa betonozás'!E927</f>
        <v>1336811.52</v>
      </c>
    </row>
    <row r="25" spans="2:4" ht="15">
      <c r="B25" s="15">
        <f>'Topa betonozás'!E1050</f>
        <v>622680.5</v>
      </c>
      <c r="D25" s="15">
        <f>'Topa betonozás'!E1099</f>
        <v>1465492.48</v>
      </c>
    </row>
    <row r="26" spans="2:4" ht="15">
      <c r="B26" s="15">
        <f>'Topa betonozás'!E1222</f>
        <v>1379032.4999999998</v>
      </c>
      <c r="D26" s="15">
        <f>'Topa betonozás'!E1271</f>
        <v>3457873.92</v>
      </c>
    </row>
    <row r="27" spans="2:4" ht="15">
      <c r="B27" s="15">
        <f>'Topa betonozás'!E1394</f>
        <v>226926.19999999998</v>
      </c>
      <c r="D27" s="15">
        <f>'Topa betonozás'!E1443</f>
        <v>430822.4</v>
      </c>
    </row>
    <row r="28" spans="2:6" ht="15">
      <c r="B28" s="15">
        <f>'Topa betonozás'!E1544</f>
        <v>131942.4</v>
      </c>
      <c r="F28" s="15">
        <f>'Topa betonozás'!E1562</f>
        <v>441600</v>
      </c>
    </row>
    <row r="30" spans="2:8" ht="15">
      <c r="B30" s="15">
        <f>SUM(B20:B29)</f>
        <v>6611961.890000001</v>
      </c>
      <c r="D30" s="15">
        <f>SUM(D20:D29)</f>
        <v>15669442.56</v>
      </c>
      <c r="F30" s="15">
        <f>SUM(F28:F29)</f>
        <v>441600</v>
      </c>
      <c r="H30" s="15">
        <f>SUM(H19:H29)</f>
        <v>58596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565"/>
  <sheetViews>
    <sheetView zoomScalePageLayoutView="0" workbookViewId="0" topLeftCell="A1366">
      <selection activeCell="G111" sqref="G111"/>
    </sheetView>
  </sheetViews>
  <sheetFormatPr defaultColWidth="9.140625" defaultRowHeight="15"/>
  <cols>
    <col min="1" max="1" width="65.28125" style="12" customWidth="1"/>
    <col min="2" max="2" width="19.00390625" style="15" customWidth="1"/>
    <col min="4" max="4" width="18.8515625" style="15" customWidth="1"/>
    <col min="5" max="5" width="18.57421875" style="15" customWidth="1"/>
    <col min="8" max="8" width="49.7109375" style="0" customWidth="1"/>
  </cols>
  <sheetData>
    <row r="1" spans="1:5" s="29" customFormat="1" ht="15.75">
      <c r="A1" s="30" t="s">
        <v>36</v>
      </c>
      <c r="B1" s="31" t="s">
        <v>24</v>
      </c>
      <c r="C1" s="32" t="s">
        <v>22</v>
      </c>
      <c r="D1" s="31" t="s">
        <v>21</v>
      </c>
      <c r="E1" s="31" t="s">
        <v>23</v>
      </c>
    </row>
    <row r="3" spans="1:5" ht="18.75">
      <c r="A3" s="238" t="s">
        <v>37</v>
      </c>
      <c r="B3" s="238"/>
      <c r="C3" s="238"/>
      <c r="D3" s="238"/>
      <c r="E3" s="238"/>
    </row>
    <row r="5" ht="15">
      <c r="A5" s="13" t="s">
        <v>38</v>
      </c>
    </row>
    <row r="6" ht="15">
      <c r="A6" s="14" t="s">
        <v>39</v>
      </c>
    </row>
    <row r="7" ht="15">
      <c r="A7" s="14" t="s">
        <v>7</v>
      </c>
    </row>
    <row r="9" ht="15">
      <c r="A9" s="14" t="s">
        <v>40</v>
      </c>
    </row>
    <row r="10" ht="15">
      <c r="A10" s="14" t="s">
        <v>41</v>
      </c>
    </row>
    <row r="11" ht="15">
      <c r="A11" s="14" t="s">
        <v>42</v>
      </c>
    </row>
    <row r="12" ht="45">
      <c r="A12" s="14" t="s">
        <v>43</v>
      </c>
    </row>
    <row r="13" ht="15">
      <c r="A13" s="14" t="s">
        <v>44</v>
      </c>
    </row>
    <row r="14" ht="29.25">
      <c r="A14" s="13" t="s">
        <v>45</v>
      </c>
    </row>
    <row r="16" ht="15">
      <c r="A16" s="14" t="s">
        <v>46</v>
      </c>
    </row>
    <row r="18" ht="15">
      <c r="A18" s="14" t="s">
        <v>47</v>
      </c>
    </row>
    <row r="19" ht="15">
      <c r="A19" s="14" t="s">
        <v>48</v>
      </c>
    </row>
    <row r="20" ht="15">
      <c r="A20" s="14" t="s">
        <v>16</v>
      </c>
    </row>
    <row r="21" ht="15">
      <c r="A21" s="14" t="s">
        <v>17</v>
      </c>
    </row>
    <row r="22" ht="15">
      <c r="A22" s="14" t="s">
        <v>49</v>
      </c>
    </row>
    <row r="23" ht="15">
      <c r="A23" s="14" t="s">
        <v>50</v>
      </c>
    </row>
    <row r="24" ht="15">
      <c r="A24" s="14" t="s">
        <v>20</v>
      </c>
    </row>
    <row r="26" spans="2:5" ht="15">
      <c r="B26" s="15">
        <v>15</v>
      </c>
      <c r="C26" t="s">
        <v>25</v>
      </c>
      <c r="D26" s="15">
        <v>3906.4</v>
      </c>
      <c r="E26" s="15">
        <f>D26*B26</f>
        <v>58596</v>
      </c>
    </row>
    <row r="28" spans="1:5" ht="15">
      <c r="A28" s="20" t="s">
        <v>111</v>
      </c>
      <c r="B28" s="21"/>
      <c r="C28" s="22"/>
      <c r="D28" s="21"/>
      <c r="E28" s="21">
        <f>E26</f>
        <v>58596</v>
      </c>
    </row>
    <row r="31" spans="1:5" ht="18.75">
      <c r="A31" s="238" t="s">
        <v>51</v>
      </c>
      <c r="B31" s="238"/>
      <c r="C31" s="238"/>
      <c r="D31" s="238"/>
      <c r="E31" s="238"/>
    </row>
    <row r="32" ht="18.75">
      <c r="A32" s="16"/>
    </row>
    <row r="33" spans="1:5" ht="15">
      <c r="A33" s="23" t="s">
        <v>112</v>
      </c>
      <c r="B33" s="18"/>
      <c r="C33" s="19"/>
      <c r="D33" s="18"/>
      <c r="E33" s="18"/>
    </row>
    <row r="35" ht="15">
      <c r="A35" s="13" t="s">
        <v>52</v>
      </c>
    </row>
    <row r="36" ht="15">
      <c r="A36" s="14" t="s">
        <v>53</v>
      </c>
    </row>
    <row r="37" ht="15">
      <c r="A37" s="14" t="s">
        <v>7</v>
      </c>
    </row>
    <row r="39" ht="15">
      <c r="A39" s="14" t="s">
        <v>54</v>
      </c>
    </row>
    <row r="40" ht="15">
      <c r="A40" s="14" t="s">
        <v>55</v>
      </c>
    </row>
    <row r="41" ht="15">
      <c r="A41" s="14" t="s">
        <v>56</v>
      </c>
    </row>
    <row r="42" ht="15">
      <c r="A42" s="14" t="s">
        <v>57</v>
      </c>
    </row>
    <row r="43" ht="15">
      <c r="A43" s="14" t="s">
        <v>58</v>
      </c>
    </row>
    <row r="44" ht="15">
      <c r="A44" s="14" t="s">
        <v>59</v>
      </c>
    </row>
    <row r="45" ht="15">
      <c r="A45" s="13" t="s">
        <v>60</v>
      </c>
    </row>
    <row r="47" ht="15">
      <c r="A47" s="14" t="s">
        <v>61</v>
      </c>
    </row>
    <row r="49" ht="15">
      <c r="A49" s="14" t="s">
        <v>62</v>
      </c>
    </row>
    <row r="50" ht="15">
      <c r="A50" s="14" t="s">
        <v>63</v>
      </c>
    </row>
    <row r="51" ht="15">
      <c r="A51" s="14" t="s">
        <v>64</v>
      </c>
    </row>
    <row r="52" ht="15">
      <c r="A52" s="14" t="s">
        <v>17</v>
      </c>
    </row>
    <row r="53" ht="15">
      <c r="A53" s="14" t="s">
        <v>65</v>
      </c>
    </row>
    <row r="54" ht="15">
      <c r="A54" s="14" t="s">
        <v>66</v>
      </c>
    </row>
    <row r="55" ht="15">
      <c r="A55" s="14" t="s">
        <v>67</v>
      </c>
    </row>
    <row r="56" spans="2:5" ht="15">
      <c r="B56" s="15">
        <v>311.8</v>
      </c>
      <c r="C56" t="s">
        <v>25</v>
      </c>
      <c r="D56" s="15">
        <v>2991.2</v>
      </c>
      <c r="E56" s="15">
        <f>D56*B56</f>
        <v>932656.16</v>
      </c>
    </row>
    <row r="58" ht="15">
      <c r="A58" s="13" t="s">
        <v>68</v>
      </c>
    </row>
    <row r="59" ht="15">
      <c r="A59" s="14" t="s">
        <v>69</v>
      </c>
    </row>
    <row r="60" ht="15">
      <c r="A60" s="14" t="s">
        <v>7</v>
      </c>
    </row>
    <row r="62" ht="15">
      <c r="A62" s="14" t="s">
        <v>54</v>
      </c>
    </row>
    <row r="63" ht="15">
      <c r="A63" s="14" t="s">
        <v>55</v>
      </c>
    </row>
    <row r="64" ht="15">
      <c r="A64" s="14" t="s">
        <v>56</v>
      </c>
    </row>
    <row r="65" ht="15">
      <c r="A65" s="14" t="s">
        <v>70</v>
      </c>
    </row>
    <row r="66" ht="15">
      <c r="A66" s="13" t="s">
        <v>71</v>
      </c>
    </row>
    <row r="68" ht="15">
      <c r="A68" s="14" t="s">
        <v>61</v>
      </c>
    </row>
    <row r="70" ht="15">
      <c r="A70" s="14" t="s">
        <v>72</v>
      </c>
    </row>
    <row r="71" ht="15">
      <c r="A71" s="14" t="s">
        <v>63</v>
      </c>
    </row>
    <row r="72" ht="15">
      <c r="A72" s="14" t="s">
        <v>73</v>
      </c>
    </row>
    <row r="73" ht="15">
      <c r="A73" s="14" t="s">
        <v>17</v>
      </c>
    </row>
    <row r="74" ht="15">
      <c r="A74" s="14" t="s">
        <v>74</v>
      </c>
    </row>
    <row r="75" ht="15">
      <c r="A75" s="14" t="s">
        <v>66</v>
      </c>
    </row>
    <row r="76" ht="15">
      <c r="A76" s="14" t="s">
        <v>75</v>
      </c>
    </row>
    <row r="77" spans="2:5" ht="15">
      <c r="B77" s="15">
        <v>28.35</v>
      </c>
      <c r="C77" t="s">
        <v>25</v>
      </c>
      <c r="D77" s="15">
        <v>240.8</v>
      </c>
      <c r="E77" s="15">
        <f>D77*B77</f>
        <v>6826.68</v>
      </c>
    </row>
    <row r="79" ht="15">
      <c r="A79" s="13" t="s">
        <v>76</v>
      </c>
    </row>
    <row r="80" ht="15">
      <c r="A80" s="14" t="s">
        <v>77</v>
      </c>
    </row>
    <row r="81" ht="15">
      <c r="A81" s="14" t="s">
        <v>7</v>
      </c>
    </row>
    <row r="83" ht="15">
      <c r="A83" s="14" t="s">
        <v>54</v>
      </c>
    </row>
    <row r="84" ht="15">
      <c r="A84" s="14" t="s">
        <v>55</v>
      </c>
    </row>
    <row r="85" ht="15">
      <c r="A85" s="14" t="s">
        <v>78</v>
      </c>
    </row>
    <row r="86" ht="30">
      <c r="A86" s="14" t="s">
        <v>79</v>
      </c>
    </row>
    <row r="87" ht="15">
      <c r="A87" s="14" t="s">
        <v>80</v>
      </c>
    </row>
    <row r="88" ht="15">
      <c r="A88" s="13" t="s">
        <v>81</v>
      </c>
    </row>
    <row r="90" ht="15">
      <c r="A90" s="14" t="s">
        <v>61</v>
      </c>
    </row>
    <row r="92" ht="15">
      <c r="A92" s="14" t="s">
        <v>82</v>
      </c>
    </row>
    <row r="93" ht="15">
      <c r="A93" s="14" t="s">
        <v>83</v>
      </c>
    </row>
    <row r="94" ht="15">
      <c r="A94" s="14" t="s">
        <v>84</v>
      </c>
    </row>
    <row r="95" ht="15">
      <c r="A95" s="14" t="s">
        <v>17</v>
      </c>
    </row>
    <row r="96" ht="15">
      <c r="A96" s="14" t="s">
        <v>85</v>
      </c>
    </row>
    <row r="97" ht="15">
      <c r="A97" s="14" t="s">
        <v>86</v>
      </c>
    </row>
    <row r="98" ht="15">
      <c r="A98" s="14" t="s">
        <v>87</v>
      </c>
    </row>
    <row r="99" spans="2:5" ht="15">
      <c r="B99" s="15">
        <v>109.1</v>
      </c>
      <c r="C99" t="s">
        <v>88</v>
      </c>
      <c r="D99" s="15">
        <v>1480</v>
      </c>
      <c r="E99" s="15">
        <f>D99*B99</f>
        <v>161468</v>
      </c>
    </row>
    <row r="101" spans="1:8" ht="15">
      <c r="A101" s="1" t="s">
        <v>181</v>
      </c>
      <c r="H101" s="1" t="s">
        <v>181</v>
      </c>
    </row>
    <row r="102" spans="1:8" ht="15">
      <c r="A102" s="3" t="s">
        <v>182</v>
      </c>
      <c r="H102" s="3" t="s">
        <v>182</v>
      </c>
    </row>
    <row r="103" spans="1:8" ht="15">
      <c r="A103" s="3" t="s">
        <v>7</v>
      </c>
      <c r="H103" s="3" t="s">
        <v>7</v>
      </c>
    </row>
    <row r="104" spans="1:8" ht="15">
      <c r="A104" s="2"/>
      <c r="H104" s="2"/>
    </row>
    <row r="105" spans="1:8" ht="15">
      <c r="A105" s="3" t="s">
        <v>54</v>
      </c>
      <c r="H105" s="3" t="s">
        <v>54</v>
      </c>
    </row>
    <row r="106" spans="1:8" ht="15">
      <c r="A106" s="3" t="s">
        <v>55</v>
      </c>
      <c r="H106" s="3" t="s">
        <v>55</v>
      </c>
    </row>
    <row r="107" spans="1:8" ht="15">
      <c r="A107" s="3" t="s">
        <v>89</v>
      </c>
      <c r="H107" s="3" t="s">
        <v>89</v>
      </c>
    </row>
    <row r="108" spans="1:8" ht="15">
      <c r="A108" s="3" t="s">
        <v>183</v>
      </c>
      <c r="H108" s="3" t="s">
        <v>183</v>
      </c>
    </row>
    <row r="109" spans="1:8" ht="15">
      <c r="A109" s="3" t="s">
        <v>184</v>
      </c>
      <c r="H109" s="3" t="s">
        <v>184</v>
      </c>
    </row>
    <row r="110" spans="1:8" ht="15">
      <c r="A110" s="1" t="s">
        <v>185</v>
      </c>
      <c r="H110" s="1" t="s">
        <v>185</v>
      </c>
    </row>
    <row r="111" spans="1:8" ht="15">
      <c r="A111" s="2"/>
      <c r="H111" s="2"/>
    </row>
    <row r="112" spans="1:8" ht="15">
      <c r="A112" s="3" t="s">
        <v>61</v>
      </c>
      <c r="H112" s="3" t="s">
        <v>61</v>
      </c>
    </row>
    <row r="113" spans="1:8" ht="15">
      <c r="A113" s="2"/>
      <c r="H113" s="2"/>
    </row>
    <row r="114" spans="1:8" ht="15">
      <c r="A114" s="3" t="s">
        <v>186</v>
      </c>
      <c r="H114" s="3" t="s">
        <v>186</v>
      </c>
    </row>
    <row r="115" spans="1:8" ht="15">
      <c r="A115" s="3" t="s">
        <v>187</v>
      </c>
      <c r="H115" s="3" t="s">
        <v>187</v>
      </c>
    </row>
    <row r="116" spans="1:8" ht="15">
      <c r="A116" s="3" t="s">
        <v>188</v>
      </c>
      <c r="H116" s="3" t="s">
        <v>188</v>
      </c>
    </row>
    <row r="117" spans="1:8" ht="15">
      <c r="A117" s="3" t="s">
        <v>17</v>
      </c>
      <c r="H117" s="3" t="s">
        <v>17</v>
      </c>
    </row>
    <row r="118" spans="1:8" ht="15">
      <c r="A118" s="3" t="s">
        <v>189</v>
      </c>
      <c r="H118" s="3" t="s">
        <v>189</v>
      </c>
    </row>
    <row r="119" spans="1:8" ht="15">
      <c r="A119" s="3" t="s">
        <v>190</v>
      </c>
      <c r="H119" s="3" t="s">
        <v>190</v>
      </c>
    </row>
    <row r="120" spans="1:8" ht="15">
      <c r="A120" s="3" t="s">
        <v>191</v>
      </c>
      <c r="H120" s="3" t="s">
        <v>191</v>
      </c>
    </row>
    <row r="121" spans="2:5" ht="15">
      <c r="B121" s="15">
        <v>46.7</v>
      </c>
      <c r="C121" t="s">
        <v>88</v>
      </c>
      <c r="D121" s="15">
        <v>595</v>
      </c>
      <c r="E121" s="15">
        <f>D121*B121</f>
        <v>27786.5</v>
      </c>
    </row>
    <row r="124" ht="15">
      <c r="A124" s="1" t="s">
        <v>90</v>
      </c>
    </row>
    <row r="125" ht="15">
      <c r="A125" s="3" t="s">
        <v>91</v>
      </c>
    </row>
    <row r="126" ht="15">
      <c r="A126" s="3" t="s">
        <v>7</v>
      </c>
    </row>
    <row r="127" ht="15">
      <c r="A127" s="2"/>
    </row>
    <row r="128" ht="15">
      <c r="A128" s="3" t="s">
        <v>54</v>
      </c>
    </row>
    <row r="129" ht="15">
      <c r="A129" s="3" t="s">
        <v>55</v>
      </c>
    </row>
    <row r="130" ht="15">
      <c r="A130" s="3" t="s">
        <v>89</v>
      </c>
    </row>
    <row r="131" ht="15">
      <c r="A131" s="3" t="s">
        <v>92</v>
      </c>
    </row>
    <row r="132" ht="15">
      <c r="A132" s="3" t="s">
        <v>93</v>
      </c>
    </row>
    <row r="133" ht="15">
      <c r="A133" s="1" t="s">
        <v>94</v>
      </c>
    </row>
    <row r="134" ht="15">
      <c r="A134" s="2"/>
    </row>
    <row r="135" ht="15">
      <c r="A135" s="3" t="s">
        <v>61</v>
      </c>
    </row>
    <row r="136" ht="15">
      <c r="A136" s="2"/>
    </row>
    <row r="137" ht="15">
      <c r="A137" s="3" t="s">
        <v>95</v>
      </c>
    </row>
    <row r="138" ht="15">
      <c r="A138" s="3" t="s">
        <v>96</v>
      </c>
    </row>
    <row r="139" ht="15">
      <c r="A139" s="3" t="s">
        <v>97</v>
      </c>
    </row>
    <row r="140" ht="15">
      <c r="A140" s="3" t="s">
        <v>17</v>
      </c>
    </row>
    <row r="141" ht="15">
      <c r="A141" s="3" t="s">
        <v>98</v>
      </c>
    </row>
    <row r="142" ht="15">
      <c r="A142" s="3" t="s">
        <v>99</v>
      </c>
    </row>
    <row r="143" ht="15">
      <c r="A143" s="3" t="s">
        <v>100</v>
      </c>
    </row>
    <row r="144" spans="2:5" ht="15">
      <c r="B144" s="15">
        <v>311.8</v>
      </c>
      <c r="C144" t="s">
        <v>25</v>
      </c>
      <c r="D144" s="15">
        <v>322.3</v>
      </c>
      <c r="E144" s="15">
        <f>D144*B144</f>
        <v>100493.14000000001</v>
      </c>
    </row>
    <row r="146" ht="15">
      <c r="A146" s="1" t="s">
        <v>101</v>
      </c>
    </row>
    <row r="147" ht="15">
      <c r="A147" s="3" t="s">
        <v>102</v>
      </c>
    </row>
    <row r="148" ht="15">
      <c r="A148" s="3" t="s">
        <v>7</v>
      </c>
    </row>
    <row r="149" ht="15">
      <c r="A149" s="2"/>
    </row>
    <row r="150" ht="15">
      <c r="A150" s="3" t="s">
        <v>54</v>
      </c>
    </row>
    <row r="151" ht="15">
      <c r="A151" s="3" t="s">
        <v>55</v>
      </c>
    </row>
    <row r="152" ht="15">
      <c r="A152" s="3" t="s">
        <v>103</v>
      </c>
    </row>
    <row r="153" ht="15">
      <c r="A153" s="3" t="s">
        <v>104</v>
      </c>
    </row>
    <row r="154" ht="15">
      <c r="A154" s="3" t="s">
        <v>105</v>
      </c>
    </row>
    <row r="155" ht="15">
      <c r="A155" s="1" t="s">
        <v>106</v>
      </c>
    </row>
    <row r="156" ht="15">
      <c r="A156" s="2"/>
    </row>
    <row r="157" ht="15">
      <c r="A157" s="3" t="s">
        <v>61</v>
      </c>
    </row>
    <row r="158" ht="15">
      <c r="A158" s="2"/>
    </row>
    <row r="159" ht="15">
      <c r="A159" s="3" t="s">
        <v>107</v>
      </c>
    </row>
    <row r="160" ht="15">
      <c r="A160" s="3" t="s">
        <v>83</v>
      </c>
    </row>
    <row r="161" ht="15">
      <c r="A161" s="3" t="s">
        <v>108</v>
      </c>
    </row>
    <row r="162" ht="15">
      <c r="A162" s="3" t="s">
        <v>17</v>
      </c>
    </row>
    <row r="163" ht="15">
      <c r="A163" s="3" t="s">
        <v>109</v>
      </c>
    </row>
    <row r="164" ht="15">
      <c r="A164" s="3" t="s">
        <v>86</v>
      </c>
    </row>
    <row r="165" ht="15">
      <c r="A165" s="3" t="s">
        <v>110</v>
      </c>
    </row>
    <row r="166" spans="2:5" ht="15">
      <c r="B166" s="15">
        <v>109.1</v>
      </c>
      <c r="C166" t="s">
        <v>88</v>
      </c>
      <c r="D166" s="15">
        <v>420</v>
      </c>
      <c r="E166" s="15">
        <f>D166*B166</f>
        <v>45822</v>
      </c>
    </row>
    <row r="169" spans="1:5" ht="15">
      <c r="A169" s="17" t="s">
        <v>113</v>
      </c>
      <c r="B169" s="18"/>
      <c r="C169" s="19"/>
      <c r="D169" s="18"/>
      <c r="E169" s="18">
        <f>SUM(E166,E144,E121,E99,E77,E56)</f>
        <v>1275052.48</v>
      </c>
    </row>
    <row r="172" spans="1:5" ht="15">
      <c r="A172" s="17" t="s">
        <v>129</v>
      </c>
      <c r="B172" s="18"/>
      <c r="C172" s="19"/>
      <c r="D172" s="18"/>
      <c r="E172" s="18"/>
    </row>
    <row r="174" ht="15">
      <c r="A174" s="13" t="s">
        <v>114</v>
      </c>
    </row>
    <row r="175" ht="15">
      <c r="A175" s="14" t="s">
        <v>115</v>
      </c>
    </row>
    <row r="176" ht="15">
      <c r="A176" s="14" t="s">
        <v>7</v>
      </c>
    </row>
    <row r="178" ht="15">
      <c r="A178" s="14" t="s">
        <v>116</v>
      </c>
    </row>
    <row r="179" ht="15">
      <c r="A179" s="14" t="s">
        <v>117</v>
      </c>
    </row>
    <row r="180" ht="15">
      <c r="A180" s="14" t="s">
        <v>118</v>
      </c>
    </row>
    <row r="181" ht="45">
      <c r="A181" s="14" t="s">
        <v>119</v>
      </c>
    </row>
    <row r="182" ht="15">
      <c r="A182" s="14" t="s">
        <v>120</v>
      </c>
    </row>
    <row r="183" ht="15">
      <c r="A183" s="13" t="s">
        <v>121</v>
      </c>
    </row>
    <row r="185" ht="15">
      <c r="A185" s="14" t="s">
        <v>122</v>
      </c>
    </row>
    <row r="187" ht="15">
      <c r="A187" s="14" t="s">
        <v>123</v>
      </c>
    </row>
    <row r="188" ht="15">
      <c r="A188" s="14" t="s">
        <v>124</v>
      </c>
    </row>
    <row r="189" ht="15">
      <c r="A189" s="14" t="s">
        <v>125</v>
      </c>
    </row>
    <row r="190" ht="15">
      <c r="A190" s="14" t="s">
        <v>17</v>
      </c>
    </row>
    <row r="191" ht="15">
      <c r="A191" s="14" t="s">
        <v>126</v>
      </c>
    </row>
    <row r="192" ht="15">
      <c r="A192" s="14" t="s">
        <v>127</v>
      </c>
    </row>
    <row r="193" ht="15">
      <c r="A193" s="14" t="s">
        <v>128</v>
      </c>
    </row>
    <row r="194" spans="2:5" ht="15">
      <c r="B194" s="15">
        <v>62.3</v>
      </c>
      <c r="C194" s="15" t="s">
        <v>88</v>
      </c>
      <c r="D194" s="15">
        <v>36966.4</v>
      </c>
      <c r="E194" s="15">
        <f>D194*B194</f>
        <v>2303006.72</v>
      </c>
    </row>
    <row r="196" ht="15">
      <c r="A196" s="13" t="s">
        <v>130</v>
      </c>
    </row>
    <row r="197" ht="15">
      <c r="A197" s="14" t="s">
        <v>131</v>
      </c>
    </row>
    <row r="198" ht="15">
      <c r="A198" s="14" t="s">
        <v>7</v>
      </c>
    </row>
    <row r="200" ht="15">
      <c r="A200" s="14" t="s">
        <v>116</v>
      </c>
    </row>
    <row r="201" ht="15">
      <c r="A201" s="14" t="s">
        <v>117</v>
      </c>
    </row>
    <row r="202" ht="15">
      <c r="A202" s="14" t="s">
        <v>132</v>
      </c>
    </row>
    <row r="203" ht="30">
      <c r="A203" s="14" t="s">
        <v>133</v>
      </c>
    </row>
    <row r="204" ht="15">
      <c r="A204" s="14" t="s">
        <v>134</v>
      </c>
    </row>
    <row r="205" ht="29.25">
      <c r="A205" s="13" t="s">
        <v>135</v>
      </c>
    </row>
    <row r="207" ht="15">
      <c r="A207" s="14" t="s">
        <v>122</v>
      </c>
    </row>
    <row r="209" ht="15">
      <c r="A209" s="14" t="s">
        <v>136</v>
      </c>
    </row>
    <row r="210" ht="15">
      <c r="A210" s="14" t="s">
        <v>137</v>
      </c>
    </row>
    <row r="211" ht="15">
      <c r="A211" s="14" t="s">
        <v>138</v>
      </c>
    </row>
    <row r="212" ht="15">
      <c r="A212" s="14" t="s">
        <v>17</v>
      </c>
    </row>
    <row r="213" ht="15">
      <c r="A213" s="14" t="s">
        <v>139</v>
      </c>
    </row>
    <row r="214" ht="15">
      <c r="A214" s="14" t="s">
        <v>140</v>
      </c>
    </row>
    <row r="215" ht="15">
      <c r="A215" s="14" t="s">
        <v>141</v>
      </c>
    </row>
    <row r="216" spans="2:5" ht="15">
      <c r="B216" s="15">
        <v>87</v>
      </c>
      <c r="C216" t="s">
        <v>142</v>
      </c>
      <c r="D216" s="15">
        <v>8064</v>
      </c>
      <c r="E216" s="15">
        <f>D216*B216</f>
        <v>701568</v>
      </c>
    </row>
    <row r="218" spans="1:5" s="25" customFormat="1" ht="15">
      <c r="A218" s="20" t="s">
        <v>143</v>
      </c>
      <c r="B218" s="21"/>
      <c r="C218" s="22"/>
      <c r="D218" s="21"/>
      <c r="E218" s="21">
        <f>SUM(E216,E194)</f>
        <v>3004574.72</v>
      </c>
    </row>
    <row r="221" spans="1:5" ht="15.75" thickBot="1">
      <c r="A221" s="26" t="s">
        <v>144</v>
      </c>
      <c r="B221" s="27"/>
      <c r="C221" s="28"/>
      <c r="D221" s="27"/>
      <c r="E221" s="27">
        <f>SUM(E218,E169)</f>
        <v>4279627.2</v>
      </c>
    </row>
    <row r="224" spans="1:5" ht="18.75">
      <c r="A224" s="238" t="s">
        <v>145</v>
      </c>
      <c r="B224" s="238"/>
      <c r="C224" s="238"/>
      <c r="D224" s="238"/>
      <c r="E224" s="238"/>
    </row>
    <row r="226" spans="1:5" s="25" customFormat="1" ht="15">
      <c r="A226" s="20" t="s">
        <v>112</v>
      </c>
      <c r="B226" s="21"/>
      <c r="C226" s="22"/>
      <c r="D226" s="21"/>
      <c r="E226" s="21"/>
    </row>
    <row r="228" ht="15">
      <c r="A228" s="13" t="s">
        <v>52</v>
      </c>
    </row>
    <row r="229" ht="15">
      <c r="A229" s="14" t="s">
        <v>53</v>
      </c>
    </row>
    <row r="230" ht="15">
      <c r="A230" s="14" t="s">
        <v>7</v>
      </c>
    </row>
    <row r="232" ht="15">
      <c r="A232" s="14" t="s">
        <v>54</v>
      </c>
    </row>
    <row r="233" ht="15">
      <c r="A233" s="14" t="s">
        <v>55</v>
      </c>
    </row>
    <row r="234" ht="15">
      <c r="A234" s="14" t="s">
        <v>56</v>
      </c>
    </row>
    <row r="235" ht="15">
      <c r="A235" s="14" t="s">
        <v>57</v>
      </c>
    </row>
    <row r="236" ht="15">
      <c r="A236" s="14" t="s">
        <v>58</v>
      </c>
    </row>
    <row r="237" ht="15">
      <c r="A237" s="14" t="s">
        <v>59</v>
      </c>
    </row>
    <row r="238" ht="15">
      <c r="A238" s="13" t="s">
        <v>60</v>
      </c>
    </row>
    <row r="240" ht="15">
      <c r="A240" s="14" t="s">
        <v>61</v>
      </c>
    </row>
    <row r="242" ht="15">
      <c r="A242" s="14" t="s">
        <v>62</v>
      </c>
    </row>
    <row r="243" ht="15">
      <c r="A243" s="14" t="s">
        <v>63</v>
      </c>
    </row>
    <row r="244" ht="15">
      <c r="A244" s="14" t="s">
        <v>64</v>
      </c>
    </row>
    <row r="245" ht="15">
      <c r="A245" s="14" t="s">
        <v>17</v>
      </c>
    </row>
    <row r="246" ht="15">
      <c r="A246" s="14" t="s">
        <v>65</v>
      </c>
    </row>
    <row r="247" ht="15">
      <c r="A247" s="14" t="s">
        <v>66</v>
      </c>
    </row>
    <row r="248" ht="15">
      <c r="A248" s="14" t="s">
        <v>67</v>
      </c>
    </row>
    <row r="249" spans="2:5" ht="15">
      <c r="B249" s="15">
        <v>156.7</v>
      </c>
      <c r="C249" t="s">
        <v>25</v>
      </c>
      <c r="D249" s="15">
        <v>2991.2</v>
      </c>
      <c r="E249" s="15">
        <f>D249*B249</f>
        <v>468721.0399999999</v>
      </c>
    </row>
    <row r="251" ht="15">
      <c r="A251" s="13" t="s">
        <v>68</v>
      </c>
    </row>
    <row r="252" ht="15">
      <c r="A252" s="14" t="s">
        <v>69</v>
      </c>
    </row>
    <row r="253" ht="15">
      <c r="A253" s="14" t="s">
        <v>7</v>
      </c>
    </row>
    <row r="255" ht="15">
      <c r="A255" s="14" t="s">
        <v>54</v>
      </c>
    </row>
    <row r="256" ht="15">
      <c r="A256" s="14" t="s">
        <v>55</v>
      </c>
    </row>
    <row r="257" ht="15">
      <c r="A257" s="14" t="s">
        <v>56</v>
      </c>
    </row>
    <row r="258" ht="15">
      <c r="A258" s="14" t="s">
        <v>70</v>
      </c>
    </row>
    <row r="259" ht="15">
      <c r="A259" s="13" t="s">
        <v>71</v>
      </c>
    </row>
    <row r="261" ht="15">
      <c r="A261" s="14" t="s">
        <v>61</v>
      </c>
    </row>
    <row r="263" ht="15">
      <c r="A263" s="14" t="s">
        <v>72</v>
      </c>
    </row>
    <row r="264" ht="15">
      <c r="A264" s="14" t="s">
        <v>63</v>
      </c>
    </row>
    <row r="265" ht="15">
      <c r="A265" s="14" t="s">
        <v>73</v>
      </c>
    </row>
    <row r="266" ht="15">
      <c r="A266" s="14" t="s">
        <v>17</v>
      </c>
    </row>
    <row r="267" ht="15">
      <c r="A267" s="14" t="s">
        <v>74</v>
      </c>
    </row>
    <row r="268" ht="15">
      <c r="A268" s="14" t="s">
        <v>66</v>
      </c>
    </row>
    <row r="269" ht="15">
      <c r="A269" s="14" t="s">
        <v>75</v>
      </c>
    </row>
    <row r="270" spans="2:5" ht="15">
      <c r="B270" s="15">
        <v>14.2</v>
      </c>
      <c r="C270" t="s">
        <v>25</v>
      </c>
      <c r="D270" s="15">
        <v>240.8</v>
      </c>
      <c r="E270" s="15">
        <f>D270*B270</f>
        <v>3419.36</v>
      </c>
    </row>
    <row r="272" ht="15">
      <c r="A272" s="13" t="s">
        <v>76</v>
      </c>
    </row>
    <row r="273" ht="15">
      <c r="A273" s="14" t="s">
        <v>77</v>
      </c>
    </row>
    <row r="274" ht="15">
      <c r="A274" s="14" t="s">
        <v>7</v>
      </c>
    </row>
    <row r="276" ht="15">
      <c r="A276" s="14" t="s">
        <v>54</v>
      </c>
    </row>
    <row r="277" ht="15">
      <c r="A277" s="14" t="s">
        <v>55</v>
      </c>
    </row>
    <row r="278" ht="15">
      <c r="A278" s="14" t="s">
        <v>78</v>
      </c>
    </row>
    <row r="279" ht="30">
      <c r="A279" s="14" t="s">
        <v>79</v>
      </c>
    </row>
    <row r="280" ht="15">
      <c r="A280" s="14" t="s">
        <v>80</v>
      </c>
    </row>
    <row r="281" ht="15">
      <c r="A281" s="13" t="s">
        <v>81</v>
      </c>
    </row>
    <row r="283" ht="15">
      <c r="A283" s="14" t="s">
        <v>61</v>
      </c>
    </row>
    <row r="285" ht="15">
      <c r="A285" s="14" t="s">
        <v>82</v>
      </c>
    </row>
    <row r="286" ht="15">
      <c r="A286" s="14" t="s">
        <v>83</v>
      </c>
    </row>
    <row r="287" ht="15">
      <c r="A287" s="14" t="s">
        <v>84</v>
      </c>
    </row>
    <row r="288" ht="15">
      <c r="A288" s="14" t="s">
        <v>17</v>
      </c>
    </row>
    <row r="289" ht="15">
      <c r="A289" s="14" t="s">
        <v>85</v>
      </c>
    </row>
    <row r="290" ht="15">
      <c r="A290" s="14" t="s">
        <v>86</v>
      </c>
    </row>
    <row r="291" ht="15">
      <c r="A291" s="14" t="s">
        <v>87</v>
      </c>
    </row>
    <row r="292" spans="2:5" ht="15">
      <c r="B292" s="15">
        <v>54.8</v>
      </c>
      <c r="C292" t="s">
        <v>88</v>
      </c>
      <c r="D292" s="15">
        <v>1480</v>
      </c>
      <c r="E292" s="15">
        <f>D292*B292</f>
        <v>81104</v>
      </c>
    </row>
    <row r="294" ht="15">
      <c r="A294" s="1" t="s">
        <v>181</v>
      </c>
    </row>
    <row r="295" ht="15">
      <c r="A295" s="3" t="s">
        <v>182</v>
      </c>
    </row>
    <row r="296" ht="15">
      <c r="A296" s="3" t="s">
        <v>7</v>
      </c>
    </row>
    <row r="297" ht="15">
      <c r="A297" s="2"/>
    </row>
    <row r="298" ht="15">
      <c r="A298" s="3" t="s">
        <v>54</v>
      </c>
    </row>
    <row r="299" ht="15">
      <c r="A299" s="3" t="s">
        <v>55</v>
      </c>
    </row>
    <row r="300" ht="15">
      <c r="A300" s="3" t="s">
        <v>89</v>
      </c>
    </row>
    <row r="301" ht="15">
      <c r="A301" s="3" t="s">
        <v>183</v>
      </c>
    </row>
    <row r="302" ht="15">
      <c r="A302" s="3" t="s">
        <v>184</v>
      </c>
    </row>
    <row r="303" ht="15">
      <c r="A303" s="1" t="s">
        <v>185</v>
      </c>
    </row>
    <row r="304" ht="15">
      <c r="A304" s="2"/>
    </row>
    <row r="305" ht="15">
      <c r="A305" s="3" t="s">
        <v>61</v>
      </c>
    </row>
    <row r="306" ht="15">
      <c r="A306" s="2"/>
    </row>
    <row r="307" ht="15">
      <c r="A307" s="3" t="s">
        <v>186</v>
      </c>
    </row>
    <row r="308" ht="15">
      <c r="A308" s="3" t="s">
        <v>187</v>
      </c>
    </row>
    <row r="309" ht="15">
      <c r="A309" s="3" t="s">
        <v>188</v>
      </c>
    </row>
    <row r="310" ht="15">
      <c r="A310" s="3" t="s">
        <v>17</v>
      </c>
    </row>
    <row r="311" ht="15">
      <c r="A311" s="3" t="s">
        <v>189</v>
      </c>
    </row>
    <row r="312" ht="15">
      <c r="A312" s="3" t="s">
        <v>190</v>
      </c>
    </row>
    <row r="313" ht="15">
      <c r="A313" s="3" t="s">
        <v>191</v>
      </c>
    </row>
    <row r="314" spans="2:5" ht="15">
      <c r="B314" s="15">
        <v>23.5</v>
      </c>
      <c r="C314" t="s">
        <v>88</v>
      </c>
      <c r="D314" s="15">
        <v>595</v>
      </c>
      <c r="E314" s="15">
        <f>D314*B314</f>
        <v>13982.5</v>
      </c>
    </row>
    <row r="317" ht="15">
      <c r="A317" s="1" t="s">
        <v>90</v>
      </c>
    </row>
    <row r="318" ht="15">
      <c r="A318" s="3" t="s">
        <v>91</v>
      </c>
    </row>
    <row r="319" ht="15">
      <c r="A319" s="3" t="s">
        <v>7</v>
      </c>
    </row>
    <row r="320" ht="15">
      <c r="A320" s="2"/>
    </row>
    <row r="321" ht="15">
      <c r="A321" s="3" t="s">
        <v>54</v>
      </c>
    </row>
    <row r="322" ht="15">
      <c r="A322" s="3" t="s">
        <v>55</v>
      </c>
    </row>
    <row r="323" ht="15">
      <c r="A323" s="3" t="s">
        <v>89</v>
      </c>
    </row>
    <row r="324" ht="15">
      <c r="A324" s="3" t="s">
        <v>92</v>
      </c>
    </row>
    <row r="325" ht="15">
      <c r="A325" s="3" t="s">
        <v>93</v>
      </c>
    </row>
    <row r="326" ht="15">
      <c r="A326" s="1" t="s">
        <v>94</v>
      </c>
    </row>
    <row r="327" ht="15">
      <c r="A327" s="2"/>
    </row>
    <row r="328" ht="15">
      <c r="A328" s="3" t="s">
        <v>61</v>
      </c>
    </row>
    <row r="329" ht="15">
      <c r="A329" s="2"/>
    </row>
    <row r="330" ht="15">
      <c r="A330" s="3" t="s">
        <v>95</v>
      </c>
    </row>
    <row r="331" ht="15">
      <c r="A331" s="3" t="s">
        <v>96</v>
      </c>
    </row>
    <row r="332" ht="15">
      <c r="A332" s="3" t="s">
        <v>97</v>
      </c>
    </row>
    <row r="333" ht="15">
      <c r="A333" s="3" t="s">
        <v>17</v>
      </c>
    </row>
    <row r="334" ht="15">
      <c r="A334" s="3" t="s">
        <v>98</v>
      </c>
    </row>
    <row r="335" ht="15">
      <c r="A335" s="3" t="s">
        <v>99</v>
      </c>
    </row>
    <row r="336" ht="15">
      <c r="A336" s="3" t="s">
        <v>100</v>
      </c>
    </row>
    <row r="337" spans="2:5" ht="15">
      <c r="B337" s="15">
        <v>156.7</v>
      </c>
      <c r="C337" t="s">
        <v>25</v>
      </c>
      <c r="D337" s="15">
        <v>322.3</v>
      </c>
      <c r="E337" s="15">
        <f>D337*B337</f>
        <v>50504.409999999996</v>
      </c>
    </row>
    <row r="339" ht="15">
      <c r="A339" s="1" t="s">
        <v>101</v>
      </c>
    </row>
    <row r="340" ht="15">
      <c r="A340" s="3" t="s">
        <v>102</v>
      </c>
    </row>
    <row r="341" ht="15">
      <c r="A341" s="3" t="s">
        <v>7</v>
      </c>
    </row>
    <row r="342" ht="15">
      <c r="A342" s="2"/>
    </row>
    <row r="343" ht="15">
      <c r="A343" s="3" t="s">
        <v>54</v>
      </c>
    </row>
    <row r="344" ht="15">
      <c r="A344" s="3" t="s">
        <v>55</v>
      </c>
    </row>
    <row r="345" ht="15">
      <c r="A345" s="3" t="s">
        <v>103</v>
      </c>
    </row>
    <row r="346" ht="15">
      <c r="A346" s="3" t="s">
        <v>104</v>
      </c>
    </row>
    <row r="347" ht="15">
      <c r="A347" s="3" t="s">
        <v>105</v>
      </c>
    </row>
    <row r="348" ht="15">
      <c r="A348" s="1" t="s">
        <v>106</v>
      </c>
    </row>
    <row r="349" ht="15">
      <c r="A349" s="2"/>
    </row>
    <row r="350" ht="15">
      <c r="A350" s="3" t="s">
        <v>61</v>
      </c>
    </row>
    <row r="351" ht="15">
      <c r="A351" s="2"/>
    </row>
    <row r="352" ht="15">
      <c r="A352" s="3" t="s">
        <v>107</v>
      </c>
    </row>
    <row r="353" ht="15">
      <c r="A353" s="3" t="s">
        <v>83</v>
      </c>
    </row>
    <row r="354" ht="15">
      <c r="A354" s="3" t="s">
        <v>108</v>
      </c>
    </row>
    <row r="355" ht="15">
      <c r="A355" s="3" t="s">
        <v>17</v>
      </c>
    </row>
    <row r="356" ht="15">
      <c r="A356" s="3" t="s">
        <v>109</v>
      </c>
    </row>
    <row r="357" ht="15">
      <c r="A357" s="3" t="s">
        <v>86</v>
      </c>
    </row>
    <row r="358" ht="15">
      <c r="A358" s="3" t="s">
        <v>110</v>
      </c>
    </row>
    <row r="359" spans="2:5" ht="15">
      <c r="B359" s="15">
        <v>54.8</v>
      </c>
      <c r="C359" t="s">
        <v>88</v>
      </c>
      <c r="D359" s="15">
        <v>420</v>
      </c>
      <c r="E359" s="15">
        <f>D359*B359</f>
        <v>23016</v>
      </c>
    </row>
    <row r="362" spans="1:5" s="25" customFormat="1" ht="15">
      <c r="A362" s="20" t="s">
        <v>113</v>
      </c>
      <c r="B362" s="21"/>
      <c r="C362" s="22"/>
      <c r="D362" s="21"/>
      <c r="E362" s="21">
        <f>SUM(E359,E337,E314,E292,E270,E249)</f>
        <v>640747.3099999999</v>
      </c>
    </row>
    <row r="365" spans="1:5" ht="15">
      <c r="A365" s="17" t="s">
        <v>129</v>
      </c>
      <c r="B365" s="18"/>
      <c r="C365" s="19"/>
      <c r="D365" s="18"/>
      <c r="E365" s="18"/>
    </row>
    <row r="367" ht="15">
      <c r="A367" s="13" t="s">
        <v>114</v>
      </c>
    </row>
    <row r="368" ht="15">
      <c r="A368" s="14" t="s">
        <v>115</v>
      </c>
    </row>
    <row r="369" ht="15">
      <c r="A369" s="14" t="s">
        <v>7</v>
      </c>
    </row>
    <row r="371" ht="15">
      <c r="A371" s="14" t="s">
        <v>116</v>
      </c>
    </row>
    <row r="372" ht="15">
      <c r="A372" s="14" t="s">
        <v>117</v>
      </c>
    </row>
    <row r="373" ht="15">
      <c r="A373" s="14" t="s">
        <v>118</v>
      </c>
    </row>
    <row r="374" ht="45">
      <c r="A374" s="14" t="s">
        <v>119</v>
      </c>
    </row>
    <row r="375" ht="15">
      <c r="A375" s="14" t="s">
        <v>120</v>
      </c>
    </row>
    <row r="376" ht="15">
      <c r="A376" s="13" t="s">
        <v>121</v>
      </c>
    </row>
    <row r="378" ht="15">
      <c r="A378" s="14" t="s">
        <v>122</v>
      </c>
    </row>
    <row r="380" ht="15">
      <c r="A380" s="14" t="s">
        <v>123</v>
      </c>
    </row>
    <row r="381" ht="15">
      <c r="A381" s="14" t="s">
        <v>124</v>
      </c>
    </row>
    <row r="382" ht="15">
      <c r="A382" s="14" t="s">
        <v>125</v>
      </c>
    </row>
    <row r="383" ht="15">
      <c r="A383" s="14" t="s">
        <v>17</v>
      </c>
    </row>
    <row r="384" ht="15">
      <c r="A384" s="14" t="s">
        <v>126</v>
      </c>
    </row>
    <row r="385" ht="15">
      <c r="A385" s="14" t="s">
        <v>127</v>
      </c>
    </row>
    <row r="386" ht="15">
      <c r="A386" s="14" t="s">
        <v>128</v>
      </c>
    </row>
    <row r="387" spans="2:5" ht="15">
      <c r="B387" s="15">
        <v>31.3</v>
      </c>
      <c r="C387" s="15" t="s">
        <v>88</v>
      </c>
      <c r="D387" s="15">
        <v>36966.4</v>
      </c>
      <c r="E387" s="15">
        <f>D387*B387</f>
        <v>1157048.32</v>
      </c>
    </row>
    <row r="389" ht="15">
      <c r="A389" s="13" t="s">
        <v>130</v>
      </c>
    </row>
    <row r="390" ht="15">
      <c r="A390" s="14" t="s">
        <v>131</v>
      </c>
    </row>
    <row r="391" ht="15">
      <c r="A391" s="14" t="s">
        <v>7</v>
      </c>
    </row>
    <row r="393" ht="15">
      <c r="A393" s="14" t="s">
        <v>116</v>
      </c>
    </row>
    <row r="394" ht="15">
      <c r="A394" s="14" t="s">
        <v>117</v>
      </c>
    </row>
    <row r="395" ht="15">
      <c r="A395" s="14" t="s">
        <v>132</v>
      </c>
    </row>
    <row r="396" ht="30">
      <c r="A396" s="14" t="s">
        <v>133</v>
      </c>
    </row>
    <row r="397" ht="15">
      <c r="A397" s="14" t="s">
        <v>134</v>
      </c>
    </row>
    <row r="398" ht="29.25">
      <c r="A398" s="13" t="s">
        <v>135</v>
      </c>
    </row>
    <row r="400" ht="15">
      <c r="A400" s="14" t="s">
        <v>122</v>
      </c>
    </row>
    <row r="402" ht="15">
      <c r="A402" s="14" t="s">
        <v>136</v>
      </c>
    </row>
    <row r="403" ht="15">
      <c r="A403" s="14" t="s">
        <v>137</v>
      </c>
    </row>
    <row r="404" ht="15">
      <c r="A404" s="14" t="s">
        <v>138</v>
      </c>
    </row>
    <row r="405" ht="15">
      <c r="A405" s="14" t="s">
        <v>17</v>
      </c>
    </row>
    <row r="406" ht="15">
      <c r="A406" s="14" t="s">
        <v>139</v>
      </c>
    </row>
    <row r="407" ht="15">
      <c r="A407" s="14" t="s">
        <v>140</v>
      </c>
    </row>
    <row r="408" ht="15">
      <c r="A408" s="14" t="s">
        <v>141</v>
      </c>
    </row>
    <row r="409" spans="2:5" ht="15">
      <c r="B409" s="15">
        <v>35</v>
      </c>
      <c r="C409" t="s">
        <v>142</v>
      </c>
      <c r="D409" s="15">
        <v>8064</v>
      </c>
      <c r="E409" s="15">
        <f>D409*B409</f>
        <v>282240</v>
      </c>
    </row>
    <row r="411" spans="1:5" ht="15">
      <c r="A411" s="20" t="s">
        <v>143</v>
      </c>
      <c r="B411" s="21"/>
      <c r="C411" s="22"/>
      <c r="D411" s="21"/>
      <c r="E411" s="21">
        <f>SUM(E409,E387)</f>
        <v>1439288.32</v>
      </c>
    </row>
    <row r="414" spans="1:5" ht="15.75" thickBot="1">
      <c r="A414" s="26" t="s">
        <v>146</v>
      </c>
      <c r="B414" s="27"/>
      <c r="C414" s="28"/>
      <c r="D414" s="27"/>
      <c r="E414" s="27">
        <f>SUM(E411,E362)</f>
        <v>2080035.63</v>
      </c>
    </row>
    <row r="416" spans="1:5" ht="18.75">
      <c r="A416" s="238" t="s">
        <v>147</v>
      </c>
      <c r="B416" s="238"/>
      <c r="C416" s="238"/>
      <c r="D416" s="238"/>
      <c r="E416" s="238"/>
    </row>
    <row r="418" spans="1:5" ht="15">
      <c r="A418" s="20" t="s">
        <v>112</v>
      </c>
      <c r="B418" s="21"/>
      <c r="C418" s="22"/>
      <c r="D418" s="21"/>
      <c r="E418" s="21"/>
    </row>
    <row r="420" ht="15">
      <c r="A420" s="13" t="s">
        <v>52</v>
      </c>
    </row>
    <row r="421" ht="15">
      <c r="A421" s="14" t="s">
        <v>53</v>
      </c>
    </row>
    <row r="422" ht="15">
      <c r="A422" s="14" t="s">
        <v>7</v>
      </c>
    </row>
    <row r="424" ht="15">
      <c r="A424" s="14" t="s">
        <v>54</v>
      </c>
    </row>
    <row r="425" ht="15">
      <c r="A425" s="14" t="s">
        <v>55</v>
      </c>
    </row>
    <row r="426" ht="15">
      <c r="A426" s="14" t="s">
        <v>56</v>
      </c>
    </row>
    <row r="427" ht="15">
      <c r="A427" s="14" t="s">
        <v>57</v>
      </c>
    </row>
    <row r="428" ht="15">
      <c r="A428" s="14" t="s">
        <v>58</v>
      </c>
    </row>
    <row r="429" ht="15">
      <c r="A429" s="14" t="s">
        <v>59</v>
      </c>
    </row>
    <row r="430" ht="15">
      <c r="A430" s="13" t="s">
        <v>60</v>
      </c>
    </row>
    <row r="432" ht="15">
      <c r="A432" s="14" t="s">
        <v>61</v>
      </c>
    </row>
    <row r="434" ht="15">
      <c r="A434" s="14" t="s">
        <v>62</v>
      </c>
    </row>
    <row r="435" ht="15">
      <c r="A435" s="14" t="s">
        <v>63</v>
      </c>
    </row>
    <row r="436" ht="15">
      <c r="A436" s="14" t="s">
        <v>64</v>
      </c>
    </row>
    <row r="437" ht="15">
      <c r="A437" s="14" t="s">
        <v>17</v>
      </c>
    </row>
    <row r="438" ht="15">
      <c r="A438" s="14" t="s">
        <v>65</v>
      </c>
    </row>
    <row r="439" ht="15">
      <c r="A439" s="14" t="s">
        <v>66</v>
      </c>
    </row>
    <row r="440" ht="15">
      <c r="A440" s="14" t="s">
        <v>67</v>
      </c>
    </row>
    <row r="441" spans="2:5" ht="15">
      <c r="B441" s="15">
        <v>115.2</v>
      </c>
      <c r="C441" t="s">
        <v>25</v>
      </c>
      <c r="D441" s="15">
        <v>2991.2</v>
      </c>
      <c r="E441" s="15">
        <f>D441*B441</f>
        <v>344586.24</v>
      </c>
    </row>
    <row r="444" ht="15">
      <c r="A444" s="13" t="s">
        <v>76</v>
      </c>
    </row>
    <row r="445" ht="15">
      <c r="A445" s="14" t="s">
        <v>77</v>
      </c>
    </row>
    <row r="446" ht="15">
      <c r="A446" s="14" t="s">
        <v>7</v>
      </c>
    </row>
    <row r="448" ht="15">
      <c r="A448" s="14" t="s">
        <v>54</v>
      </c>
    </row>
    <row r="449" ht="15">
      <c r="A449" s="14" t="s">
        <v>55</v>
      </c>
    </row>
    <row r="450" ht="15">
      <c r="A450" s="14" t="s">
        <v>78</v>
      </c>
    </row>
    <row r="451" ht="30">
      <c r="A451" s="14" t="s">
        <v>79</v>
      </c>
    </row>
    <row r="452" ht="15">
      <c r="A452" s="14" t="s">
        <v>80</v>
      </c>
    </row>
    <row r="453" ht="15">
      <c r="A453" s="13" t="s">
        <v>81</v>
      </c>
    </row>
    <row r="455" ht="15">
      <c r="A455" s="14" t="s">
        <v>61</v>
      </c>
    </row>
    <row r="457" ht="15">
      <c r="A457" s="14" t="s">
        <v>82</v>
      </c>
    </row>
    <row r="458" ht="15">
      <c r="A458" s="14" t="s">
        <v>83</v>
      </c>
    </row>
    <row r="459" ht="15">
      <c r="A459" s="14" t="s">
        <v>84</v>
      </c>
    </row>
    <row r="460" ht="15">
      <c r="A460" s="14" t="s">
        <v>17</v>
      </c>
    </row>
    <row r="461" ht="15">
      <c r="A461" s="14" t="s">
        <v>85</v>
      </c>
    </row>
    <row r="462" ht="15">
      <c r="A462" s="14" t="s">
        <v>86</v>
      </c>
    </row>
    <row r="463" ht="15">
      <c r="A463" s="14" t="s">
        <v>87</v>
      </c>
    </row>
    <row r="464" spans="2:5" ht="15">
      <c r="B464" s="15">
        <v>40.3</v>
      </c>
      <c r="C464" t="s">
        <v>88</v>
      </c>
      <c r="D464" s="15">
        <v>1480</v>
      </c>
      <c r="E464" s="15">
        <f>D464*B464</f>
        <v>59643.99999999999</v>
      </c>
    </row>
    <row r="466" ht="15">
      <c r="A466" s="1" t="s">
        <v>181</v>
      </c>
    </row>
    <row r="467" ht="15">
      <c r="A467" s="3" t="s">
        <v>182</v>
      </c>
    </row>
    <row r="468" ht="15">
      <c r="A468" s="3" t="s">
        <v>7</v>
      </c>
    </row>
    <row r="469" ht="15">
      <c r="A469" s="2"/>
    </row>
    <row r="470" ht="15">
      <c r="A470" s="3" t="s">
        <v>54</v>
      </c>
    </row>
    <row r="471" ht="15">
      <c r="A471" s="3" t="s">
        <v>55</v>
      </c>
    </row>
    <row r="472" ht="15">
      <c r="A472" s="3" t="s">
        <v>89</v>
      </c>
    </row>
    <row r="473" ht="15">
      <c r="A473" s="3" t="s">
        <v>183</v>
      </c>
    </row>
    <row r="474" ht="15">
      <c r="A474" s="3" t="s">
        <v>184</v>
      </c>
    </row>
    <row r="475" ht="15">
      <c r="A475" s="1" t="s">
        <v>185</v>
      </c>
    </row>
    <row r="476" ht="15">
      <c r="A476" s="2"/>
    </row>
    <row r="477" ht="15">
      <c r="A477" s="3" t="s">
        <v>61</v>
      </c>
    </row>
    <row r="478" ht="15">
      <c r="A478" s="2"/>
    </row>
    <row r="479" ht="15">
      <c r="A479" s="3" t="s">
        <v>186</v>
      </c>
    </row>
    <row r="480" ht="15">
      <c r="A480" s="3" t="s">
        <v>187</v>
      </c>
    </row>
    <row r="481" ht="15">
      <c r="A481" s="3" t="s">
        <v>188</v>
      </c>
    </row>
    <row r="482" ht="15">
      <c r="A482" s="3" t="s">
        <v>17</v>
      </c>
    </row>
    <row r="483" ht="15">
      <c r="A483" s="3" t="s">
        <v>189</v>
      </c>
    </row>
    <row r="484" ht="15">
      <c r="A484" s="3" t="s">
        <v>190</v>
      </c>
    </row>
    <row r="485" ht="15">
      <c r="A485" s="3" t="s">
        <v>191</v>
      </c>
    </row>
    <row r="486" spans="2:5" ht="15">
      <c r="B486" s="15">
        <v>17.2</v>
      </c>
      <c r="C486" t="s">
        <v>88</v>
      </c>
      <c r="D486" s="15">
        <v>595</v>
      </c>
      <c r="E486" s="15">
        <f>D486*B486</f>
        <v>10234</v>
      </c>
    </row>
    <row r="489" ht="15">
      <c r="A489" s="1" t="s">
        <v>90</v>
      </c>
    </row>
    <row r="490" ht="15">
      <c r="A490" s="3" t="s">
        <v>91</v>
      </c>
    </row>
    <row r="491" ht="15">
      <c r="A491" s="3" t="s">
        <v>7</v>
      </c>
    </row>
    <row r="492" ht="15">
      <c r="A492" s="2"/>
    </row>
    <row r="493" ht="15">
      <c r="A493" s="3" t="s">
        <v>54</v>
      </c>
    </row>
    <row r="494" ht="15">
      <c r="A494" s="3" t="s">
        <v>55</v>
      </c>
    </row>
    <row r="495" ht="15">
      <c r="A495" s="3" t="s">
        <v>89</v>
      </c>
    </row>
    <row r="496" ht="15">
      <c r="A496" s="3" t="s">
        <v>92</v>
      </c>
    </row>
    <row r="497" ht="15">
      <c r="A497" s="3" t="s">
        <v>93</v>
      </c>
    </row>
    <row r="498" ht="15">
      <c r="A498" s="1" t="s">
        <v>94</v>
      </c>
    </row>
    <row r="499" ht="15">
      <c r="A499" s="2"/>
    </row>
    <row r="500" ht="15">
      <c r="A500" s="3" t="s">
        <v>61</v>
      </c>
    </row>
    <row r="501" ht="15">
      <c r="A501" s="2"/>
    </row>
    <row r="502" ht="15">
      <c r="A502" s="3" t="s">
        <v>95</v>
      </c>
    </row>
    <row r="503" ht="15">
      <c r="A503" s="3" t="s">
        <v>96</v>
      </c>
    </row>
    <row r="504" ht="15">
      <c r="A504" s="3" t="s">
        <v>97</v>
      </c>
    </row>
    <row r="505" ht="15">
      <c r="A505" s="3" t="s">
        <v>17</v>
      </c>
    </row>
    <row r="506" ht="15">
      <c r="A506" s="3" t="s">
        <v>98</v>
      </c>
    </row>
    <row r="507" ht="15">
      <c r="A507" s="3" t="s">
        <v>99</v>
      </c>
    </row>
    <row r="508" ht="15">
      <c r="A508" s="3" t="s">
        <v>100</v>
      </c>
    </row>
    <row r="509" spans="2:5" ht="15">
      <c r="B509" s="15">
        <v>115.2</v>
      </c>
      <c r="C509" t="s">
        <v>25</v>
      </c>
      <c r="D509" s="15">
        <v>322.3</v>
      </c>
      <c r="E509" s="15">
        <f>D509*B509</f>
        <v>37128.96</v>
      </c>
    </row>
    <row r="511" ht="15">
      <c r="A511" s="1" t="s">
        <v>101</v>
      </c>
    </row>
    <row r="512" ht="15">
      <c r="A512" s="3" t="s">
        <v>102</v>
      </c>
    </row>
    <row r="513" ht="15">
      <c r="A513" s="3" t="s">
        <v>7</v>
      </c>
    </row>
    <row r="514" ht="15">
      <c r="A514" s="2"/>
    </row>
    <row r="515" ht="15">
      <c r="A515" s="3" t="s">
        <v>54</v>
      </c>
    </row>
    <row r="516" ht="15">
      <c r="A516" s="3" t="s">
        <v>55</v>
      </c>
    </row>
    <row r="517" ht="15">
      <c r="A517" s="3" t="s">
        <v>103</v>
      </c>
    </row>
    <row r="518" ht="15">
      <c r="A518" s="3" t="s">
        <v>104</v>
      </c>
    </row>
    <row r="519" ht="15">
      <c r="A519" s="3" t="s">
        <v>105</v>
      </c>
    </row>
    <row r="520" ht="15">
      <c r="A520" s="1" t="s">
        <v>106</v>
      </c>
    </row>
    <row r="521" ht="15">
      <c r="A521" s="2"/>
    </row>
    <row r="522" ht="15">
      <c r="A522" s="3" t="s">
        <v>61</v>
      </c>
    </row>
    <row r="523" ht="15">
      <c r="A523" s="2"/>
    </row>
    <row r="524" ht="15">
      <c r="A524" s="3" t="s">
        <v>107</v>
      </c>
    </row>
    <row r="525" ht="15">
      <c r="A525" s="3" t="s">
        <v>83</v>
      </c>
    </row>
    <row r="526" ht="15">
      <c r="A526" s="3" t="s">
        <v>108</v>
      </c>
    </row>
    <row r="527" ht="15">
      <c r="A527" s="3" t="s">
        <v>17</v>
      </c>
    </row>
    <row r="528" ht="15">
      <c r="A528" s="3" t="s">
        <v>109</v>
      </c>
    </row>
    <row r="529" ht="15">
      <c r="A529" s="3" t="s">
        <v>86</v>
      </c>
    </row>
    <row r="530" ht="15">
      <c r="A530" s="3" t="s">
        <v>110</v>
      </c>
    </row>
    <row r="531" spans="2:5" ht="15">
      <c r="B531" s="15">
        <v>40.3</v>
      </c>
      <c r="C531" t="s">
        <v>88</v>
      </c>
      <c r="D531" s="15">
        <v>420</v>
      </c>
      <c r="E531" s="15">
        <f>D531*B531</f>
        <v>16926</v>
      </c>
    </row>
    <row r="534" spans="1:5" ht="15">
      <c r="A534" s="20" t="s">
        <v>113</v>
      </c>
      <c r="B534" s="21"/>
      <c r="C534" s="22"/>
      <c r="D534" s="21"/>
      <c r="E534" s="21">
        <f>SUM(E441:E531)</f>
        <v>468519.2</v>
      </c>
    </row>
    <row r="537" spans="1:5" ht="15">
      <c r="A537" s="17" t="s">
        <v>129</v>
      </c>
      <c r="B537" s="18"/>
      <c r="C537" s="19"/>
      <c r="D537" s="18"/>
      <c r="E537" s="18"/>
    </row>
    <row r="539" ht="15">
      <c r="A539" s="13" t="s">
        <v>114</v>
      </c>
    </row>
    <row r="540" ht="15">
      <c r="A540" s="14" t="s">
        <v>115</v>
      </c>
    </row>
    <row r="541" ht="15">
      <c r="A541" s="14" t="s">
        <v>7</v>
      </c>
    </row>
    <row r="543" ht="15">
      <c r="A543" s="14" t="s">
        <v>116</v>
      </c>
    </row>
    <row r="544" ht="15">
      <c r="A544" s="14" t="s">
        <v>117</v>
      </c>
    </row>
    <row r="545" ht="15">
      <c r="A545" s="14" t="s">
        <v>118</v>
      </c>
    </row>
    <row r="546" ht="45">
      <c r="A546" s="14" t="s">
        <v>119</v>
      </c>
    </row>
    <row r="547" ht="15">
      <c r="A547" s="14" t="s">
        <v>120</v>
      </c>
    </row>
    <row r="548" ht="15">
      <c r="A548" s="13" t="s">
        <v>121</v>
      </c>
    </row>
    <row r="550" ht="15">
      <c r="A550" s="14" t="s">
        <v>122</v>
      </c>
    </row>
    <row r="552" ht="15">
      <c r="A552" s="14" t="s">
        <v>123</v>
      </c>
    </row>
    <row r="553" ht="15">
      <c r="A553" s="14" t="s">
        <v>124</v>
      </c>
    </row>
    <row r="554" ht="15">
      <c r="A554" s="14" t="s">
        <v>125</v>
      </c>
    </row>
    <row r="555" ht="15">
      <c r="A555" s="14" t="s">
        <v>17</v>
      </c>
    </row>
    <row r="556" ht="15">
      <c r="A556" s="14" t="s">
        <v>126</v>
      </c>
    </row>
    <row r="557" ht="15">
      <c r="A557" s="14" t="s">
        <v>127</v>
      </c>
    </row>
    <row r="558" ht="15">
      <c r="A558" s="14" t="s">
        <v>128</v>
      </c>
    </row>
    <row r="559" spans="2:5" ht="15">
      <c r="B559" s="15">
        <v>23</v>
      </c>
      <c r="C559" s="15" t="s">
        <v>88</v>
      </c>
      <c r="D559" s="15">
        <v>36966.4</v>
      </c>
      <c r="E559" s="15">
        <f>D559*B559</f>
        <v>850227.2000000001</v>
      </c>
    </row>
    <row r="561" ht="15">
      <c r="A561" s="13" t="s">
        <v>130</v>
      </c>
    </row>
    <row r="562" ht="15">
      <c r="A562" s="14" t="s">
        <v>131</v>
      </c>
    </row>
    <row r="563" ht="15">
      <c r="A563" s="14" t="s">
        <v>7</v>
      </c>
    </row>
    <row r="565" ht="15">
      <c r="A565" s="14" t="s">
        <v>116</v>
      </c>
    </row>
    <row r="566" ht="15">
      <c r="A566" s="14" t="s">
        <v>117</v>
      </c>
    </row>
    <row r="567" ht="15">
      <c r="A567" s="14" t="s">
        <v>132</v>
      </c>
    </row>
    <row r="568" ht="30">
      <c r="A568" s="14" t="s">
        <v>133</v>
      </c>
    </row>
    <row r="569" ht="15">
      <c r="A569" s="14" t="s">
        <v>134</v>
      </c>
    </row>
    <row r="570" ht="29.25">
      <c r="A570" s="13" t="s">
        <v>135</v>
      </c>
    </row>
    <row r="572" ht="15">
      <c r="A572" s="14" t="s">
        <v>122</v>
      </c>
    </row>
    <row r="574" ht="15">
      <c r="A574" s="14" t="s">
        <v>136</v>
      </c>
    </row>
    <row r="575" ht="15">
      <c r="A575" s="14" t="s">
        <v>137</v>
      </c>
    </row>
    <row r="576" ht="15">
      <c r="A576" s="14" t="s">
        <v>138</v>
      </c>
    </row>
    <row r="577" ht="15">
      <c r="A577" s="14" t="s">
        <v>17</v>
      </c>
    </row>
    <row r="578" ht="15">
      <c r="A578" s="14" t="s">
        <v>139</v>
      </c>
    </row>
    <row r="579" ht="15">
      <c r="A579" s="14" t="s">
        <v>140</v>
      </c>
    </row>
    <row r="580" ht="15">
      <c r="A580" s="14" t="s">
        <v>141</v>
      </c>
    </row>
    <row r="581" spans="2:5" ht="15">
      <c r="B581" s="15">
        <v>24</v>
      </c>
      <c r="C581" t="s">
        <v>142</v>
      </c>
      <c r="D581" s="15">
        <v>8064</v>
      </c>
      <c r="E581" s="15">
        <f>D581*B581</f>
        <v>193536</v>
      </c>
    </row>
    <row r="583" spans="1:5" ht="15">
      <c r="A583" s="20" t="s">
        <v>143</v>
      </c>
      <c r="B583" s="21"/>
      <c r="C583" s="22"/>
      <c r="D583" s="21"/>
      <c r="E583" s="21">
        <f>SUM(E559,E581)</f>
        <v>1043763.2000000001</v>
      </c>
    </row>
    <row r="586" spans="1:5" ht="15.75" thickBot="1">
      <c r="A586" s="26" t="s">
        <v>148</v>
      </c>
      <c r="B586" s="27"/>
      <c r="C586" s="28"/>
      <c r="D586" s="27"/>
      <c r="E586" s="27">
        <f>SUM(E583,E534)</f>
        <v>1512282.4000000001</v>
      </c>
    </row>
    <row r="588" spans="1:5" ht="18.75">
      <c r="A588" s="238" t="s">
        <v>149</v>
      </c>
      <c r="B588" s="238"/>
      <c r="C588" s="238"/>
      <c r="D588" s="238"/>
      <c r="E588" s="238"/>
    </row>
    <row r="590" spans="1:5" ht="15">
      <c r="A590" s="20" t="s">
        <v>112</v>
      </c>
      <c r="B590" s="21"/>
      <c r="C590" s="22"/>
      <c r="D590" s="21"/>
      <c r="E590" s="21"/>
    </row>
    <row r="592" ht="15">
      <c r="A592" s="13" t="s">
        <v>52</v>
      </c>
    </row>
    <row r="593" ht="15">
      <c r="A593" s="14" t="s">
        <v>53</v>
      </c>
    </row>
    <row r="594" ht="15">
      <c r="A594" s="14" t="s">
        <v>7</v>
      </c>
    </row>
    <row r="596" ht="15">
      <c r="A596" s="14" t="s">
        <v>54</v>
      </c>
    </row>
    <row r="597" ht="15">
      <c r="A597" s="14" t="s">
        <v>55</v>
      </c>
    </row>
    <row r="598" ht="15">
      <c r="A598" s="14" t="s">
        <v>56</v>
      </c>
    </row>
    <row r="599" ht="15">
      <c r="A599" s="14" t="s">
        <v>57</v>
      </c>
    </row>
    <row r="600" ht="15">
      <c r="A600" s="14" t="s">
        <v>58</v>
      </c>
    </row>
    <row r="601" ht="15">
      <c r="A601" s="14" t="s">
        <v>59</v>
      </c>
    </row>
    <row r="602" ht="15">
      <c r="A602" s="13" t="s">
        <v>60</v>
      </c>
    </row>
    <row r="604" ht="15">
      <c r="A604" s="14" t="s">
        <v>61</v>
      </c>
    </row>
    <row r="606" ht="15">
      <c r="A606" s="14" t="s">
        <v>62</v>
      </c>
    </row>
    <row r="607" ht="15">
      <c r="A607" s="14" t="s">
        <v>63</v>
      </c>
    </row>
    <row r="608" ht="15">
      <c r="A608" s="14" t="s">
        <v>64</v>
      </c>
    </row>
    <row r="609" ht="15">
      <c r="A609" s="14" t="s">
        <v>17</v>
      </c>
    </row>
    <row r="610" ht="15">
      <c r="A610" s="14" t="s">
        <v>65</v>
      </c>
    </row>
    <row r="611" ht="15">
      <c r="A611" s="14" t="s">
        <v>66</v>
      </c>
    </row>
    <row r="612" ht="15">
      <c r="A612" s="14" t="s">
        <v>67</v>
      </c>
    </row>
    <row r="613" spans="2:5" ht="15">
      <c r="B613" s="15">
        <v>350</v>
      </c>
      <c r="C613" t="s">
        <v>25</v>
      </c>
      <c r="D613" s="15">
        <v>2991.2</v>
      </c>
      <c r="E613" s="15">
        <f>D613*B613</f>
        <v>1046919.9999999999</v>
      </c>
    </row>
    <row r="616" ht="15">
      <c r="A616" s="13" t="s">
        <v>76</v>
      </c>
    </row>
    <row r="617" ht="15">
      <c r="A617" s="14" t="s">
        <v>77</v>
      </c>
    </row>
    <row r="618" ht="15">
      <c r="A618" s="14" t="s">
        <v>7</v>
      </c>
    </row>
    <row r="620" ht="15">
      <c r="A620" s="14" t="s">
        <v>54</v>
      </c>
    </row>
    <row r="621" ht="15">
      <c r="A621" s="14" t="s">
        <v>55</v>
      </c>
    </row>
    <row r="622" ht="15">
      <c r="A622" s="14" t="s">
        <v>78</v>
      </c>
    </row>
    <row r="623" ht="30">
      <c r="A623" s="14" t="s">
        <v>79</v>
      </c>
    </row>
    <row r="624" ht="15">
      <c r="A624" s="14" t="s">
        <v>80</v>
      </c>
    </row>
    <row r="625" ht="15">
      <c r="A625" s="13" t="s">
        <v>81</v>
      </c>
    </row>
    <row r="627" ht="15">
      <c r="A627" s="14" t="s">
        <v>61</v>
      </c>
    </row>
    <row r="629" ht="15">
      <c r="A629" s="14" t="s">
        <v>82</v>
      </c>
    </row>
    <row r="630" ht="15">
      <c r="A630" s="14" t="s">
        <v>83</v>
      </c>
    </row>
    <row r="631" ht="15">
      <c r="A631" s="14" t="s">
        <v>84</v>
      </c>
    </row>
    <row r="632" ht="15">
      <c r="A632" s="14" t="s">
        <v>17</v>
      </c>
    </row>
    <row r="633" ht="15">
      <c r="A633" s="14" t="s">
        <v>85</v>
      </c>
    </row>
    <row r="634" ht="15">
      <c r="A634" s="14" t="s">
        <v>86</v>
      </c>
    </row>
    <row r="635" ht="15">
      <c r="A635" s="14" t="s">
        <v>87</v>
      </c>
    </row>
    <row r="636" spans="2:5" ht="15">
      <c r="B636" s="15">
        <v>122.5</v>
      </c>
      <c r="C636" t="s">
        <v>88</v>
      </c>
      <c r="D636" s="15">
        <v>1480</v>
      </c>
      <c r="E636" s="15">
        <f>D636*B636</f>
        <v>181300</v>
      </c>
    </row>
    <row r="638" ht="15">
      <c r="A638" s="1" t="s">
        <v>181</v>
      </c>
    </row>
    <row r="639" ht="15">
      <c r="A639" s="3" t="s">
        <v>182</v>
      </c>
    </row>
    <row r="640" ht="15">
      <c r="A640" s="3" t="s">
        <v>7</v>
      </c>
    </row>
    <row r="641" ht="15">
      <c r="A641" s="2"/>
    </row>
    <row r="642" ht="15">
      <c r="A642" s="3" t="s">
        <v>54</v>
      </c>
    </row>
    <row r="643" ht="15">
      <c r="A643" s="3" t="s">
        <v>55</v>
      </c>
    </row>
    <row r="644" ht="15">
      <c r="A644" s="3" t="s">
        <v>89</v>
      </c>
    </row>
    <row r="645" ht="15">
      <c r="A645" s="3" t="s">
        <v>183</v>
      </c>
    </row>
    <row r="646" ht="15">
      <c r="A646" s="3" t="s">
        <v>184</v>
      </c>
    </row>
    <row r="647" ht="15">
      <c r="A647" s="1" t="s">
        <v>185</v>
      </c>
    </row>
    <row r="648" ht="15">
      <c r="A648" s="2"/>
    </row>
    <row r="649" ht="15">
      <c r="A649" s="3" t="s">
        <v>61</v>
      </c>
    </row>
    <row r="650" ht="15">
      <c r="A650" s="2"/>
    </row>
    <row r="651" ht="15">
      <c r="A651" s="3" t="s">
        <v>186</v>
      </c>
    </row>
    <row r="652" ht="15">
      <c r="A652" s="3" t="s">
        <v>187</v>
      </c>
    </row>
    <row r="653" ht="15">
      <c r="A653" s="3" t="s">
        <v>188</v>
      </c>
    </row>
    <row r="654" ht="15">
      <c r="A654" s="3" t="s">
        <v>17</v>
      </c>
    </row>
    <row r="655" ht="15">
      <c r="A655" s="3" t="s">
        <v>189</v>
      </c>
    </row>
    <row r="656" ht="15">
      <c r="A656" s="3" t="s">
        <v>190</v>
      </c>
    </row>
    <row r="657" ht="15">
      <c r="A657" s="3" t="s">
        <v>191</v>
      </c>
    </row>
    <row r="658" spans="2:5" ht="15">
      <c r="B658" s="15">
        <v>52.5</v>
      </c>
      <c r="C658" t="s">
        <v>88</v>
      </c>
      <c r="D658" s="15">
        <v>595</v>
      </c>
      <c r="E658" s="15">
        <f>D658*B658</f>
        <v>31237.5</v>
      </c>
    </row>
    <row r="661" ht="15">
      <c r="A661" s="1" t="s">
        <v>90</v>
      </c>
    </row>
    <row r="662" ht="15">
      <c r="A662" s="3" t="s">
        <v>91</v>
      </c>
    </row>
    <row r="663" ht="15">
      <c r="A663" s="3" t="s">
        <v>7</v>
      </c>
    </row>
    <row r="664" ht="15">
      <c r="A664" s="2"/>
    </row>
    <row r="665" ht="15">
      <c r="A665" s="3" t="s">
        <v>54</v>
      </c>
    </row>
    <row r="666" ht="15">
      <c r="A666" s="3" t="s">
        <v>55</v>
      </c>
    </row>
    <row r="667" ht="15">
      <c r="A667" s="3" t="s">
        <v>89</v>
      </c>
    </row>
    <row r="668" ht="15">
      <c r="A668" s="3" t="s">
        <v>92</v>
      </c>
    </row>
    <row r="669" ht="15">
      <c r="A669" s="3" t="s">
        <v>93</v>
      </c>
    </row>
    <row r="670" ht="15">
      <c r="A670" s="1" t="s">
        <v>94</v>
      </c>
    </row>
    <row r="671" ht="15">
      <c r="A671" s="2"/>
    </row>
    <row r="672" ht="15">
      <c r="A672" s="3" t="s">
        <v>61</v>
      </c>
    </row>
    <row r="673" ht="15">
      <c r="A673" s="2"/>
    </row>
    <row r="674" ht="15">
      <c r="A674" s="3" t="s">
        <v>95</v>
      </c>
    </row>
    <row r="675" ht="15">
      <c r="A675" s="3" t="s">
        <v>96</v>
      </c>
    </row>
    <row r="676" ht="15">
      <c r="A676" s="3" t="s">
        <v>97</v>
      </c>
    </row>
    <row r="677" ht="15">
      <c r="A677" s="3" t="s">
        <v>17</v>
      </c>
    </row>
    <row r="678" ht="15">
      <c r="A678" s="3" t="s">
        <v>98</v>
      </c>
    </row>
    <row r="679" ht="15">
      <c r="A679" s="3" t="s">
        <v>99</v>
      </c>
    </row>
    <row r="680" ht="15">
      <c r="A680" s="3" t="s">
        <v>100</v>
      </c>
    </row>
    <row r="681" spans="2:5" ht="15">
      <c r="B681" s="15">
        <v>350</v>
      </c>
      <c r="C681" t="s">
        <v>25</v>
      </c>
      <c r="D681" s="15">
        <v>322.3</v>
      </c>
      <c r="E681" s="15">
        <f>D681*B681</f>
        <v>112805</v>
      </c>
    </row>
    <row r="683" ht="15">
      <c r="A683" s="1" t="s">
        <v>101</v>
      </c>
    </row>
    <row r="684" ht="15">
      <c r="A684" s="3" t="s">
        <v>102</v>
      </c>
    </row>
    <row r="685" ht="15">
      <c r="A685" s="3" t="s">
        <v>7</v>
      </c>
    </row>
    <row r="686" ht="15">
      <c r="A686" s="2"/>
    </row>
    <row r="687" ht="15">
      <c r="A687" s="3" t="s">
        <v>54</v>
      </c>
    </row>
    <row r="688" ht="15">
      <c r="A688" s="3" t="s">
        <v>55</v>
      </c>
    </row>
    <row r="689" ht="15">
      <c r="A689" s="3" t="s">
        <v>103</v>
      </c>
    </row>
    <row r="690" ht="15">
      <c r="A690" s="3" t="s">
        <v>104</v>
      </c>
    </row>
    <row r="691" ht="15">
      <c r="A691" s="3" t="s">
        <v>105</v>
      </c>
    </row>
    <row r="692" ht="15">
      <c r="A692" s="1" t="s">
        <v>106</v>
      </c>
    </row>
    <row r="693" ht="15">
      <c r="A693" s="2"/>
    </row>
    <row r="694" ht="15">
      <c r="A694" s="3" t="s">
        <v>61</v>
      </c>
    </row>
    <row r="695" ht="15">
      <c r="A695" s="2"/>
    </row>
    <row r="696" ht="15">
      <c r="A696" s="3" t="s">
        <v>107</v>
      </c>
    </row>
    <row r="697" ht="15">
      <c r="A697" s="3" t="s">
        <v>83</v>
      </c>
    </row>
    <row r="698" ht="15">
      <c r="A698" s="3" t="s">
        <v>108</v>
      </c>
    </row>
    <row r="699" ht="15">
      <c r="A699" s="3" t="s">
        <v>17</v>
      </c>
    </row>
    <row r="700" ht="15">
      <c r="A700" s="3" t="s">
        <v>109</v>
      </c>
    </row>
    <row r="701" ht="15">
      <c r="A701" s="3" t="s">
        <v>86</v>
      </c>
    </row>
    <row r="702" ht="15">
      <c r="A702" s="3" t="s">
        <v>110</v>
      </c>
    </row>
    <row r="703" spans="2:5" ht="15">
      <c r="B703" s="15">
        <v>122.5</v>
      </c>
      <c r="C703" t="s">
        <v>88</v>
      </c>
      <c r="D703" s="15">
        <v>420</v>
      </c>
      <c r="E703" s="15">
        <f>D703*B703</f>
        <v>51450</v>
      </c>
    </row>
    <row r="706" spans="1:5" ht="15">
      <c r="A706" s="20" t="s">
        <v>113</v>
      </c>
      <c r="B706" s="21"/>
      <c r="C706" s="22"/>
      <c r="D706" s="21"/>
      <c r="E706" s="21">
        <f>SUM(E613:E703)</f>
        <v>1423712.5</v>
      </c>
    </row>
    <row r="709" spans="1:5" ht="15">
      <c r="A709" s="17" t="s">
        <v>129</v>
      </c>
      <c r="B709" s="18"/>
      <c r="C709" s="19"/>
      <c r="D709" s="18"/>
      <c r="E709" s="18"/>
    </row>
    <row r="711" ht="15">
      <c r="A711" s="13" t="s">
        <v>114</v>
      </c>
    </row>
    <row r="712" ht="15">
      <c r="A712" s="14" t="s">
        <v>115</v>
      </c>
    </row>
    <row r="713" ht="15">
      <c r="A713" s="14" t="s">
        <v>7</v>
      </c>
    </row>
    <row r="715" ht="15">
      <c r="A715" s="14" t="s">
        <v>116</v>
      </c>
    </row>
    <row r="716" ht="15">
      <c r="A716" s="14" t="s">
        <v>117</v>
      </c>
    </row>
    <row r="717" ht="15">
      <c r="A717" s="14" t="s">
        <v>118</v>
      </c>
    </row>
    <row r="718" ht="45">
      <c r="A718" s="14" t="s">
        <v>119</v>
      </c>
    </row>
    <row r="719" ht="15">
      <c r="A719" s="14" t="s">
        <v>120</v>
      </c>
    </row>
    <row r="720" ht="15">
      <c r="A720" s="13" t="s">
        <v>121</v>
      </c>
    </row>
    <row r="722" ht="15">
      <c r="A722" s="14" t="s">
        <v>122</v>
      </c>
    </row>
    <row r="724" ht="15">
      <c r="A724" s="14" t="s">
        <v>123</v>
      </c>
    </row>
    <row r="725" ht="15">
      <c r="A725" s="14" t="s">
        <v>124</v>
      </c>
    </row>
    <row r="726" ht="15">
      <c r="A726" s="14" t="s">
        <v>125</v>
      </c>
    </row>
    <row r="727" ht="15">
      <c r="A727" s="14" t="s">
        <v>17</v>
      </c>
    </row>
    <row r="728" ht="15">
      <c r="A728" s="14" t="s">
        <v>126</v>
      </c>
    </row>
    <row r="729" ht="15">
      <c r="A729" s="14" t="s">
        <v>127</v>
      </c>
    </row>
    <row r="730" ht="15">
      <c r="A730" s="14" t="s">
        <v>128</v>
      </c>
    </row>
    <row r="731" spans="2:5" ht="15">
      <c r="B731" s="15">
        <v>70</v>
      </c>
      <c r="C731" s="15" t="s">
        <v>88</v>
      </c>
      <c r="D731" s="15">
        <v>36966.4</v>
      </c>
      <c r="E731" s="15">
        <f>D731*B731</f>
        <v>2587648</v>
      </c>
    </row>
    <row r="733" ht="15">
      <c r="A733" s="13" t="s">
        <v>130</v>
      </c>
    </row>
    <row r="734" ht="15">
      <c r="A734" s="14" t="s">
        <v>131</v>
      </c>
    </row>
    <row r="735" ht="15">
      <c r="A735" s="14" t="s">
        <v>7</v>
      </c>
    </row>
    <row r="737" ht="15">
      <c r="A737" s="14" t="s">
        <v>116</v>
      </c>
    </row>
    <row r="738" ht="15">
      <c r="A738" s="14" t="s">
        <v>117</v>
      </c>
    </row>
    <row r="739" ht="15">
      <c r="A739" s="14" t="s">
        <v>132</v>
      </c>
    </row>
    <row r="740" ht="30">
      <c r="A740" s="14" t="s">
        <v>133</v>
      </c>
    </row>
    <row r="741" ht="15">
      <c r="A741" s="14" t="s">
        <v>134</v>
      </c>
    </row>
    <row r="742" ht="29.25">
      <c r="A742" s="13" t="s">
        <v>135</v>
      </c>
    </row>
    <row r="744" ht="15">
      <c r="A744" s="14" t="s">
        <v>122</v>
      </c>
    </row>
    <row r="746" ht="15">
      <c r="A746" s="14" t="s">
        <v>136</v>
      </c>
    </row>
    <row r="747" ht="15">
      <c r="A747" s="14" t="s">
        <v>137</v>
      </c>
    </row>
    <row r="748" ht="15">
      <c r="A748" s="14" t="s">
        <v>138</v>
      </c>
    </row>
    <row r="749" ht="15">
      <c r="A749" s="14" t="s">
        <v>17</v>
      </c>
    </row>
    <row r="750" ht="15">
      <c r="A750" s="14" t="s">
        <v>139</v>
      </c>
    </row>
    <row r="751" ht="15">
      <c r="A751" s="14" t="s">
        <v>140</v>
      </c>
    </row>
    <row r="752" ht="15">
      <c r="A752" s="14" t="s">
        <v>141</v>
      </c>
    </row>
    <row r="753" spans="2:5" ht="15">
      <c r="B753" s="15">
        <v>112</v>
      </c>
      <c r="C753" t="s">
        <v>142</v>
      </c>
      <c r="D753" s="15">
        <v>8064</v>
      </c>
      <c r="E753" s="15">
        <f>D753*B753</f>
        <v>903168</v>
      </c>
    </row>
    <row r="755" spans="1:5" ht="15">
      <c r="A755" s="20" t="s">
        <v>143</v>
      </c>
      <c r="B755" s="21"/>
      <c r="C755" s="22"/>
      <c r="D755" s="21"/>
      <c r="E755" s="21">
        <f>SUM(E753:E754,E731)</f>
        <v>3490816</v>
      </c>
    </row>
    <row r="758" spans="1:5" ht="15.75" thickBot="1">
      <c r="A758" s="26" t="s">
        <v>150</v>
      </c>
      <c r="B758" s="27"/>
      <c r="C758" s="28"/>
      <c r="D758" s="27"/>
      <c r="E758" s="27">
        <f>SUM(E755,E706)</f>
        <v>4914528.5</v>
      </c>
    </row>
    <row r="760" spans="1:5" ht="18.75">
      <c r="A760" s="238" t="s">
        <v>151</v>
      </c>
      <c r="B760" s="238"/>
      <c r="C760" s="238"/>
      <c r="D760" s="238"/>
      <c r="E760" s="238"/>
    </row>
    <row r="762" spans="1:5" ht="15">
      <c r="A762" s="20" t="s">
        <v>112</v>
      </c>
      <c r="B762" s="21"/>
      <c r="C762" s="22"/>
      <c r="D762" s="21"/>
      <c r="E762" s="21"/>
    </row>
    <row r="764" ht="15">
      <c r="A764" s="13" t="s">
        <v>52</v>
      </c>
    </row>
    <row r="765" ht="15">
      <c r="A765" s="14" t="s">
        <v>53</v>
      </c>
    </row>
    <row r="766" ht="15">
      <c r="A766" s="14" t="s">
        <v>7</v>
      </c>
    </row>
    <row r="768" ht="15">
      <c r="A768" s="14" t="s">
        <v>54</v>
      </c>
    </row>
    <row r="769" ht="15">
      <c r="A769" s="14" t="s">
        <v>55</v>
      </c>
    </row>
    <row r="770" ht="15">
      <c r="A770" s="14" t="s">
        <v>56</v>
      </c>
    </row>
    <row r="771" ht="15">
      <c r="A771" s="14" t="s">
        <v>57</v>
      </c>
    </row>
    <row r="772" ht="15">
      <c r="A772" s="14" t="s">
        <v>58</v>
      </c>
    </row>
    <row r="773" ht="15">
      <c r="A773" s="14" t="s">
        <v>59</v>
      </c>
    </row>
    <row r="774" ht="15">
      <c r="A774" s="13" t="s">
        <v>60</v>
      </c>
    </row>
    <row r="776" ht="15">
      <c r="A776" s="14" t="s">
        <v>61</v>
      </c>
    </row>
    <row r="778" ht="15">
      <c r="A778" s="14" t="s">
        <v>62</v>
      </c>
    </row>
    <row r="779" ht="15">
      <c r="A779" s="14" t="s">
        <v>63</v>
      </c>
    </row>
    <row r="780" ht="15">
      <c r="A780" s="14" t="s">
        <v>64</v>
      </c>
    </row>
    <row r="781" ht="15">
      <c r="A781" s="14" t="s">
        <v>17</v>
      </c>
    </row>
    <row r="782" ht="15">
      <c r="A782" s="14" t="s">
        <v>65</v>
      </c>
    </row>
    <row r="783" ht="15">
      <c r="A783" s="14" t="s">
        <v>66</v>
      </c>
    </row>
    <row r="784" ht="15">
      <c r="A784" s="14" t="s">
        <v>67</v>
      </c>
    </row>
    <row r="785" spans="2:5" ht="15">
      <c r="B785" s="15">
        <v>109</v>
      </c>
      <c r="C785" t="s">
        <v>25</v>
      </c>
      <c r="D785" s="15">
        <v>2991.2</v>
      </c>
      <c r="E785" s="15">
        <f>D785*B785</f>
        <v>326040.8</v>
      </c>
    </row>
    <row r="788" ht="15">
      <c r="A788" s="13" t="s">
        <v>76</v>
      </c>
    </row>
    <row r="789" ht="15">
      <c r="A789" s="14" t="s">
        <v>77</v>
      </c>
    </row>
    <row r="790" ht="15">
      <c r="A790" s="14" t="s">
        <v>7</v>
      </c>
    </row>
    <row r="792" ht="15">
      <c r="A792" s="14" t="s">
        <v>54</v>
      </c>
    </row>
    <row r="793" ht="15">
      <c r="A793" s="14" t="s">
        <v>55</v>
      </c>
    </row>
    <row r="794" ht="15">
      <c r="A794" s="14" t="s">
        <v>78</v>
      </c>
    </row>
    <row r="795" ht="30">
      <c r="A795" s="14" t="s">
        <v>79</v>
      </c>
    </row>
    <row r="796" ht="15">
      <c r="A796" s="14" t="s">
        <v>80</v>
      </c>
    </row>
    <row r="797" ht="15">
      <c r="A797" s="13" t="s">
        <v>81</v>
      </c>
    </row>
    <row r="799" ht="15">
      <c r="A799" s="14" t="s">
        <v>61</v>
      </c>
    </row>
    <row r="801" ht="15">
      <c r="A801" s="14" t="s">
        <v>82</v>
      </c>
    </row>
    <row r="802" ht="15">
      <c r="A802" s="14" t="s">
        <v>83</v>
      </c>
    </row>
    <row r="803" ht="15">
      <c r="A803" s="14" t="s">
        <v>84</v>
      </c>
    </row>
    <row r="804" ht="15">
      <c r="A804" s="14" t="s">
        <v>17</v>
      </c>
    </row>
    <row r="805" ht="15">
      <c r="A805" s="14" t="s">
        <v>85</v>
      </c>
    </row>
    <row r="806" ht="15">
      <c r="A806" s="14" t="s">
        <v>86</v>
      </c>
    </row>
    <row r="807" ht="15">
      <c r="A807" s="14" t="s">
        <v>87</v>
      </c>
    </row>
    <row r="808" spans="2:5" ht="15">
      <c r="B808" s="15">
        <v>38.16</v>
      </c>
      <c r="C808" t="s">
        <v>88</v>
      </c>
      <c r="D808" s="15">
        <v>1480</v>
      </c>
      <c r="E808" s="15">
        <f>D808*B808</f>
        <v>56476.799999999996</v>
      </c>
    </row>
    <row r="810" ht="15">
      <c r="A810" s="1" t="s">
        <v>181</v>
      </c>
    </row>
    <row r="811" ht="15">
      <c r="A811" s="3" t="s">
        <v>182</v>
      </c>
    </row>
    <row r="812" ht="15">
      <c r="A812" s="3" t="s">
        <v>7</v>
      </c>
    </row>
    <row r="813" ht="15">
      <c r="A813" s="2"/>
    </row>
    <row r="814" ht="15">
      <c r="A814" s="3" t="s">
        <v>54</v>
      </c>
    </row>
    <row r="815" ht="15">
      <c r="A815" s="3" t="s">
        <v>55</v>
      </c>
    </row>
    <row r="816" ht="15">
      <c r="A816" s="3" t="s">
        <v>89</v>
      </c>
    </row>
    <row r="817" ht="15">
      <c r="A817" s="3" t="s">
        <v>183</v>
      </c>
    </row>
    <row r="818" ht="15">
      <c r="A818" s="3" t="s">
        <v>184</v>
      </c>
    </row>
    <row r="819" ht="15">
      <c r="A819" s="1" t="s">
        <v>185</v>
      </c>
    </row>
    <row r="820" ht="15">
      <c r="A820" s="2"/>
    </row>
    <row r="821" ht="15">
      <c r="A821" s="3" t="s">
        <v>61</v>
      </c>
    </row>
    <row r="822" ht="15">
      <c r="A822" s="2"/>
    </row>
    <row r="823" ht="15">
      <c r="A823" s="3" t="s">
        <v>186</v>
      </c>
    </row>
    <row r="824" ht="15">
      <c r="A824" s="3" t="s">
        <v>187</v>
      </c>
    </row>
    <row r="825" ht="15">
      <c r="A825" s="3" t="s">
        <v>188</v>
      </c>
    </row>
    <row r="826" ht="15">
      <c r="A826" s="3" t="s">
        <v>17</v>
      </c>
    </row>
    <row r="827" ht="15">
      <c r="A827" s="3" t="s">
        <v>189</v>
      </c>
    </row>
    <row r="828" ht="15">
      <c r="A828" s="3" t="s">
        <v>190</v>
      </c>
    </row>
    <row r="829" ht="15">
      <c r="A829" s="3" t="s">
        <v>191</v>
      </c>
    </row>
    <row r="830" spans="2:5" ht="15">
      <c r="B830" s="15">
        <v>16.3</v>
      </c>
      <c r="C830" t="s">
        <v>88</v>
      </c>
      <c r="D830" s="15">
        <v>595</v>
      </c>
      <c r="E830" s="15">
        <f>D830*B830</f>
        <v>9698.5</v>
      </c>
    </row>
    <row r="833" ht="15">
      <c r="A833" s="1" t="s">
        <v>90</v>
      </c>
    </row>
    <row r="834" ht="15">
      <c r="A834" s="3" t="s">
        <v>91</v>
      </c>
    </row>
    <row r="835" ht="15">
      <c r="A835" s="3" t="s">
        <v>7</v>
      </c>
    </row>
    <row r="836" ht="15">
      <c r="A836" s="2"/>
    </row>
    <row r="837" ht="15">
      <c r="A837" s="3" t="s">
        <v>54</v>
      </c>
    </row>
    <row r="838" ht="15">
      <c r="A838" s="3" t="s">
        <v>55</v>
      </c>
    </row>
    <row r="839" ht="15">
      <c r="A839" s="3" t="s">
        <v>89</v>
      </c>
    </row>
    <row r="840" ht="15">
      <c r="A840" s="3" t="s">
        <v>92</v>
      </c>
    </row>
    <row r="841" ht="15">
      <c r="A841" s="3" t="s">
        <v>93</v>
      </c>
    </row>
    <row r="842" ht="15">
      <c r="A842" s="1" t="s">
        <v>94</v>
      </c>
    </row>
    <row r="843" ht="15">
      <c r="A843" s="2"/>
    </row>
    <row r="844" ht="15">
      <c r="A844" s="3" t="s">
        <v>61</v>
      </c>
    </row>
    <row r="845" ht="15">
      <c r="A845" s="2"/>
    </row>
    <row r="846" ht="15">
      <c r="A846" s="3" t="s">
        <v>95</v>
      </c>
    </row>
    <row r="847" ht="15">
      <c r="A847" s="3" t="s">
        <v>96</v>
      </c>
    </row>
    <row r="848" ht="15">
      <c r="A848" s="3" t="s">
        <v>97</v>
      </c>
    </row>
    <row r="849" ht="15">
      <c r="A849" s="3" t="s">
        <v>17</v>
      </c>
    </row>
    <row r="850" ht="15">
      <c r="A850" s="3" t="s">
        <v>98</v>
      </c>
    </row>
    <row r="851" ht="15">
      <c r="A851" s="3" t="s">
        <v>99</v>
      </c>
    </row>
    <row r="852" ht="15">
      <c r="A852" s="3" t="s">
        <v>100</v>
      </c>
    </row>
    <row r="853" spans="2:5" ht="15">
      <c r="B853" s="15">
        <v>109</v>
      </c>
      <c r="C853" t="s">
        <v>25</v>
      </c>
      <c r="D853" s="15">
        <v>322.3</v>
      </c>
      <c r="E853" s="15">
        <f>D853*B853</f>
        <v>35130.700000000004</v>
      </c>
    </row>
    <row r="855" ht="15">
      <c r="A855" s="1" t="s">
        <v>101</v>
      </c>
    </row>
    <row r="856" ht="15">
      <c r="A856" s="3" t="s">
        <v>102</v>
      </c>
    </row>
    <row r="857" ht="15">
      <c r="A857" s="3" t="s">
        <v>7</v>
      </c>
    </row>
    <row r="858" ht="15">
      <c r="A858" s="2"/>
    </row>
    <row r="859" ht="15">
      <c r="A859" s="3" t="s">
        <v>54</v>
      </c>
    </row>
    <row r="860" ht="15">
      <c r="A860" s="3" t="s">
        <v>55</v>
      </c>
    </row>
    <row r="861" ht="15">
      <c r="A861" s="3" t="s">
        <v>103</v>
      </c>
    </row>
    <row r="862" ht="15">
      <c r="A862" s="3" t="s">
        <v>104</v>
      </c>
    </row>
    <row r="863" ht="15">
      <c r="A863" s="3" t="s">
        <v>105</v>
      </c>
    </row>
    <row r="864" ht="15">
      <c r="A864" s="1" t="s">
        <v>106</v>
      </c>
    </row>
    <row r="865" ht="15">
      <c r="A865" s="2"/>
    </row>
    <row r="866" ht="15">
      <c r="A866" s="3" t="s">
        <v>61</v>
      </c>
    </row>
    <row r="867" ht="15">
      <c r="A867" s="2"/>
    </row>
    <row r="868" ht="15">
      <c r="A868" s="3" t="s">
        <v>107</v>
      </c>
    </row>
    <row r="869" ht="15">
      <c r="A869" s="3" t="s">
        <v>83</v>
      </c>
    </row>
    <row r="870" ht="15">
      <c r="A870" s="3" t="s">
        <v>108</v>
      </c>
    </row>
    <row r="871" ht="15">
      <c r="A871" s="3" t="s">
        <v>17</v>
      </c>
    </row>
    <row r="872" ht="15">
      <c r="A872" s="3" t="s">
        <v>109</v>
      </c>
    </row>
    <row r="873" ht="15">
      <c r="A873" s="3" t="s">
        <v>86</v>
      </c>
    </row>
    <row r="874" ht="15">
      <c r="A874" s="3" t="s">
        <v>110</v>
      </c>
    </row>
    <row r="875" spans="2:5" ht="15">
      <c r="B875" s="15">
        <v>38.1</v>
      </c>
      <c r="C875" t="s">
        <v>88</v>
      </c>
      <c r="D875" s="15">
        <v>420</v>
      </c>
      <c r="E875" s="15">
        <f>D875*B875</f>
        <v>16002</v>
      </c>
    </row>
    <row r="878" spans="1:5" ht="15">
      <c r="A878" s="20" t="s">
        <v>113</v>
      </c>
      <c r="B878" s="21"/>
      <c r="C878" s="22"/>
      <c r="D878" s="21"/>
      <c r="E878" s="21">
        <f>SUM(E785:E875)</f>
        <v>443348.8</v>
      </c>
    </row>
    <row r="881" spans="1:5" ht="15">
      <c r="A881" s="17" t="s">
        <v>129</v>
      </c>
      <c r="B881" s="18"/>
      <c r="C881" s="19"/>
      <c r="D881" s="18"/>
      <c r="E881" s="18"/>
    </row>
    <row r="883" ht="15">
      <c r="A883" s="13" t="s">
        <v>114</v>
      </c>
    </row>
    <row r="884" ht="15">
      <c r="A884" s="14" t="s">
        <v>115</v>
      </c>
    </row>
    <row r="885" ht="15">
      <c r="A885" s="14" t="s">
        <v>7</v>
      </c>
    </row>
    <row r="887" ht="15">
      <c r="A887" s="14" t="s">
        <v>116</v>
      </c>
    </row>
    <row r="888" ht="15">
      <c r="A888" s="14" t="s">
        <v>117</v>
      </c>
    </row>
    <row r="889" ht="15">
      <c r="A889" s="14" t="s">
        <v>118</v>
      </c>
    </row>
    <row r="890" ht="45">
      <c r="A890" s="14" t="s">
        <v>119</v>
      </c>
    </row>
    <row r="891" ht="15">
      <c r="A891" s="14" t="s">
        <v>120</v>
      </c>
    </row>
    <row r="892" ht="15">
      <c r="A892" s="13" t="s">
        <v>121</v>
      </c>
    </row>
    <row r="894" ht="15">
      <c r="A894" s="14" t="s">
        <v>122</v>
      </c>
    </row>
    <row r="896" ht="15">
      <c r="A896" s="14" t="s">
        <v>123</v>
      </c>
    </row>
    <row r="897" ht="15">
      <c r="A897" s="14" t="s">
        <v>124</v>
      </c>
    </row>
    <row r="898" ht="15">
      <c r="A898" s="14" t="s">
        <v>125</v>
      </c>
    </row>
    <row r="899" ht="15">
      <c r="A899" s="14" t="s">
        <v>17</v>
      </c>
    </row>
    <row r="900" ht="15">
      <c r="A900" s="14" t="s">
        <v>126</v>
      </c>
    </row>
    <row r="901" ht="15">
      <c r="A901" s="14" t="s">
        <v>127</v>
      </c>
    </row>
    <row r="902" ht="15">
      <c r="A902" s="14" t="s">
        <v>128</v>
      </c>
    </row>
    <row r="903" spans="2:5" ht="15">
      <c r="B903" s="15">
        <v>31.8</v>
      </c>
      <c r="C903" s="15" t="s">
        <v>88</v>
      </c>
      <c r="D903" s="15">
        <v>36966.4</v>
      </c>
      <c r="E903" s="15">
        <f>D903*B903</f>
        <v>1175531.52</v>
      </c>
    </row>
    <row r="905" ht="15">
      <c r="A905" s="13" t="s">
        <v>130</v>
      </c>
    </row>
    <row r="906" ht="15">
      <c r="A906" s="14" t="s">
        <v>131</v>
      </c>
    </row>
    <row r="907" ht="15">
      <c r="A907" s="14" t="s">
        <v>7</v>
      </c>
    </row>
    <row r="909" ht="15">
      <c r="A909" s="14" t="s">
        <v>116</v>
      </c>
    </row>
    <row r="910" ht="15">
      <c r="A910" s="14" t="s">
        <v>117</v>
      </c>
    </row>
    <row r="911" ht="15">
      <c r="A911" s="14" t="s">
        <v>132</v>
      </c>
    </row>
    <row r="912" ht="30">
      <c r="A912" s="14" t="s">
        <v>133</v>
      </c>
    </row>
    <row r="913" ht="15">
      <c r="A913" s="14" t="s">
        <v>134</v>
      </c>
    </row>
    <row r="914" ht="29.25">
      <c r="A914" s="13" t="s">
        <v>135</v>
      </c>
    </row>
    <row r="916" ht="15">
      <c r="A916" s="14" t="s">
        <v>122</v>
      </c>
    </row>
    <row r="918" ht="15">
      <c r="A918" s="14" t="s">
        <v>136</v>
      </c>
    </row>
    <row r="919" ht="15">
      <c r="A919" s="14" t="s">
        <v>137</v>
      </c>
    </row>
    <row r="920" ht="15">
      <c r="A920" s="14" t="s">
        <v>138</v>
      </c>
    </row>
    <row r="921" ht="15">
      <c r="A921" s="14" t="s">
        <v>17</v>
      </c>
    </row>
    <row r="922" ht="15">
      <c r="A922" s="14" t="s">
        <v>139</v>
      </c>
    </row>
    <row r="923" ht="15">
      <c r="A923" s="14" t="s">
        <v>140</v>
      </c>
    </row>
    <row r="924" ht="15">
      <c r="A924" s="14" t="s">
        <v>141</v>
      </c>
    </row>
    <row r="925" spans="2:5" ht="15">
      <c r="B925" s="15">
        <v>20</v>
      </c>
      <c r="C925" t="s">
        <v>142</v>
      </c>
      <c r="D925" s="15">
        <v>8064</v>
      </c>
      <c r="E925" s="15">
        <f>D925*B925</f>
        <v>161280</v>
      </c>
    </row>
    <row r="927" spans="1:5" ht="15">
      <c r="A927" s="20" t="s">
        <v>143</v>
      </c>
      <c r="B927" s="21"/>
      <c r="C927" s="22"/>
      <c r="D927" s="21"/>
      <c r="E927" s="21">
        <f>SUM(E925:E926,E903)</f>
        <v>1336811.52</v>
      </c>
    </row>
    <row r="930" spans="1:5" ht="15.75" thickBot="1">
      <c r="A930" s="26" t="s">
        <v>152</v>
      </c>
      <c r="B930" s="27"/>
      <c r="C930" s="28"/>
      <c r="D930" s="27"/>
      <c r="E930" s="27">
        <f>SUM(E927,E878)</f>
        <v>1780160.32</v>
      </c>
    </row>
    <row r="932" spans="1:5" ht="18.75">
      <c r="A932" s="238" t="s">
        <v>153</v>
      </c>
      <c r="B932" s="238"/>
      <c r="C932" s="238"/>
      <c r="D932" s="238"/>
      <c r="E932" s="238"/>
    </row>
    <row r="934" spans="1:5" ht="15">
      <c r="A934" s="20" t="s">
        <v>112</v>
      </c>
      <c r="B934" s="21"/>
      <c r="C934" s="22"/>
      <c r="D934" s="21"/>
      <c r="E934" s="21"/>
    </row>
    <row r="936" ht="15">
      <c r="A936" s="13" t="s">
        <v>52</v>
      </c>
    </row>
    <row r="937" ht="15">
      <c r="A937" s="14" t="s">
        <v>53</v>
      </c>
    </row>
    <row r="938" ht="15">
      <c r="A938" s="14" t="s">
        <v>7</v>
      </c>
    </row>
    <row r="940" ht="15">
      <c r="A940" s="14" t="s">
        <v>54</v>
      </c>
    </row>
    <row r="941" ht="15">
      <c r="A941" s="14" t="s">
        <v>55</v>
      </c>
    </row>
    <row r="942" ht="15">
      <c r="A942" s="14" t="s">
        <v>56</v>
      </c>
    </row>
    <row r="943" ht="15">
      <c r="A943" s="14" t="s">
        <v>57</v>
      </c>
    </row>
    <row r="944" ht="15">
      <c r="A944" s="14" t="s">
        <v>58</v>
      </c>
    </row>
    <row r="945" ht="15">
      <c r="A945" s="14" t="s">
        <v>59</v>
      </c>
    </row>
    <row r="946" ht="15">
      <c r="A946" s="13" t="s">
        <v>60</v>
      </c>
    </row>
    <row r="948" ht="15">
      <c r="A948" s="14" t="s">
        <v>61</v>
      </c>
    </row>
    <row r="950" ht="15">
      <c r="A950" s="14" t="s">
        <v>62</v>
      </c>
    </row>
    <row r="951" ht="15">
      <c r="A951" s="14" t="s">
        <v>63</v>
      </c>
    </row>
    <row r="952" ht="15">
      <c r="A952" s="14" t="s">
        <v>64</v>
      </c>
    </row>
    <row r="953" ht="15">
      <c r="A953" s="14" t="s">
        <v>17</v>
      </c>
    </row>
    <row r="954" ht="15">
      <c r="A954" s="14" t="s">
        <v>65</v>
      </c>
    </row>
    <row r="955" ht="15">
      <c r="A955" s="14" t="s">
        <v>66</v>
      </c>
    </row>
    <row r="956" ht="15">
      <c r="A956" s="14" t="s">
        <v>67</v>
      </c>
    </row>
    <row r="957" spans="2:5" ht="15">
      <c r="B957" s="15">
        <v>153</v>
      </c>
      <c r="C957" t="s">
        <v>25</v>
      </c>
      <c r="D957" s="15">
        <v>2991.2</v>
      </c>
      <c r="E957" s="15">
        <f>D957*B957</f>
        <v>457653.6</v>
      </c>
    </row>
    <row r="960" ht="15">
      <c r="A960" s="13" t="s">
        <v>76</v>
      </c>
    </row>
    <row r="961" ht="15">
      <c r="A961" s="14" t="s">
        <v>77</v>
      </c>
    </row>
    <row r="962" ht="15">
      <c r="A962" s="14" t="s">
        <v>7</v>
      </c>
    </row>
    <row r="964" ht="15">
      <c r="A964" s="14" t="s">
        <v>54</v>
      </c>
    </row>
    <row r="965" ht="15">
      <c r="A965" s="14" t="s">
        <v>55</v>
      </c>
    </row>
    <row r="966" ht="15">
      <c r="A966" s="14" t="s">
        <v>78</v>
      </c>
    </row>
    <row r="967" ht="30">
      <c r="A967" s="14" t="s">
        <v>79</v>
      </c>
    </row>
    <row r="968" ht="15">
      <c r="A968" s="14" t="s">
        <v>80</v>
      </c>
    </row>
    <row r="969" ht="15">
      <c r="A969" s="13" t="s">
        <v>81</v>
      </c>
    </row>
    <row r="971" ht="15">
      <c r="A971" s="14" t="s">
        <v>61</v>
      </c>
    </row>
    <row r="973" ht="15">
      <c r="A973" s="14" t="s">
        <v>82</v>
      </c>
    </row>
    <row r="974" ht="15">
      <c r="A974" s="14" t="s">
        <v>83</v>
      </c>
    </row>
    <row r="975" ht="15">
      <c r="A975" s="14" t="s">
        <v>84</v>
      </c>
    </row>
    <row r="976" ht="15">
      <c r="A976" s="14" t="s">
        <v>17</v>
      </c>
    </row>
    <row r="977" ht="15">
      <c r="A977" s="14" t="s">
        <v>85</v>
      </c>
    </row>
    <row r="978" ht="15">
      <c r="A978" s="14" t="s">
        <v>86</v>
      </c>
    </row>
    <row r="979" ht="15">
      <c r="A979" s="14" t="s">
        <v>87</v>
      </c>
    </row>
    <row r="980" spans="2:5" ht="15">
      <c r="B980" s="15">
        <v>53.7</v>
      </c>
      <c r="C980" t="s">
        <v>88</v>
      </c>
      <c r="D980" s="15">
        <v>1480</v>
      </c>
      <c r="E980" s="15">
        <f>D980*B980</f>
        <v>79476</v>
      </c>
    </row>
    <row r="982" ht="15">
      <c r="A982" s="1" t="s">
        <v>181</v>
      </c>
    </row>
    <row r="983" ht="15">
      <c r="A983" s="3" t="s">
        <v>182</v>
      </c>
    </row>
    <row r="984" ht="15">
      <c r="A984" s="3" t="s">
        <v>7</v>
      </c>
    </row>
    <row r="985" ht="15">
      <c r="A985" s="2"/>
    </row>
    <row r="986" ht="15">
      <c r="A986" s="3" t="s">
        <v>54</v>
      </c>
    </row>
    <row r="987" ht="15">
      <c r="A987" s="3" t="s">
        <v>55</v>
      </c>
    </row>
    <row r="988" ht="15">
      <c r="A988" s="3" t="s">
        <v>89</v>
      </c>
    </row>
    <row r="989" ht="15">
      <c r="A989" s="3" t="s">
        <v>183</v>
      </c>
    </row>
    <row r="990" ht="15">
      <c r="A990" s="3" t="s">
        <v>184</v>
      </c>
    </row>
    <row r="991" ht="15">
      <c r="A991" s="1" t="s">
        <v>185</v>
      </c>
    </row>
    <row r="992" ht="15">
      <c r="A992" s="2"/>
    </row>
    <row r="993" ht="15">
      <c r="A993" s="3" t="s">
        <v>61</v>
      </c>
    </row>
    <row r="994" ht="15">
      <c r="A994" s="2"/>
    </row>
    <row r="995" ht="15">
      <c r="A995" s="3" t="s">
        <v>186</v>
      </c>
    </row>
    <row r="996" ht="15">
      <c r="A996" s="3" t="s">
        <v>187</v>
      </c>
    </row>
    <row r="997" ht="15">
      <c r="A997" s="3" t="s">
        <v>188</v>
      </c>
    </row>
    <row r="998" ht="15">
      <c r="A998" s="3" t="s">
        <v>17</v>
      </c>
    </row>
    <row r="999" ht="15">
      <c r="A999" s="3" t="s">
        <v>189</v>
      </c>
    </row>
    <row r="1000" ht="15">
      <c r="A1000" s="3" t="s">
        <v>190</v>
      </c>
    </row>
    <row r="1001" ht="15">
      <c r="A1001" s="3" t="s">
        <v>191</v>
      </c>
    </row>
    <row r="1002" spans="2:5" ht="15">
      <c r="B1002" s="15">
        <v>23</v>
      </c>
      <c r="C1002" t="s">
        <v>88</v>
      </c>
      <c r="D1002" s="15">
        <v>595</v>
      </c>
      <c r="E1002" s="15">
        <f>D1002*B1002</f>
        <v>13685</v>
      </c>
    </row>
    <row r="1005" ht="15">
      <c r="A1005" s="1" t="s">
        <v>90</v>
      </c>
    </row>
    <row r="1006" ht="15">
      <c r="A1006" s="3" t="s">
        <v>91</v>
      </c>
    </row>
    <row r="1007" ht="15">
      <c r="A1007" s="3" t="s">
        <v>7</v>
      </c>
    </row>
    <row r="1008" ht="15">
      <c r="A1008" s="2"/>
    </row>
    <row r="1009" ht="15">
      <c r="A1009" s="3" t="s">
        <v>54</v>
      </c>
    </row>
    <row r="1010" ht="15">
      <c r="A1010" s="3" t="s">
        <v>55</v>
      </c>
    </row>
    <row r="1011" ht="15">
      <c r="A1011" s="3" t="s">
        <v>89</v>
      </c>
    </row>
    <row r="1012" ht="15">
      <c r="A1012" s="3" t="s">
        <v>92</v>
      </c>
    </row>
    <row r="1013" ht="15">
      <c r="A1013" s="3" t="s">
        <v>93</v>
      </c>
    </row>
    <row r="1014" ht="15">
      <c r="A1014" s="1" t="s">
        <v>94</v>
      </c>
    </row>
    <row r="1015" ht="15">
      <c r="A1015" s="2"/>
    </row>
    <row r="1016" ht="15">
      <c r="A1016" s="3" t="s">
        <v>61</v>
      </c>
    </row>
    <row r="1017" ht="15">
      <c r="A1017" s="2"/>
    </row>
    <row r="1018" ht="15">
      <c r="A1018" s="3" t="s">
        <v>95</v>
      </c>
    </row>
    <row r="1019" ht="15">
      <c r="A1019" s="3" t="s">
        <v>96</v>
      </c>
    </row>
    <row r="1020" ht="15">
      <c r="A1020" s="3" t="s">
        <v>97</v>
      </c>
    </row>
    <row r="1021" ht="15">
      <c r="A1021" s="3" t="s">
        <v>17</v>
      </c>
    </row>
    <row r="1022" ht="15">
      <c r="A1022" s="3" t="s">
        <v>98</v>
      </c>
    </row>
    <row r="1023" ht="15">
      <c r="A1023" s="3" t="s">
        <v>99</v>
      </c>
    </row>
    <row r="1024" ht="15">
      <c r="A1024" s="3" t="s">
        <v>100</v>
      </c>
    </row>
    <row r="1025" spans="2:5" ht="15">
      <c r="B1025" s="15">
        <v>153</v>
      </c>
      <c r="C1025" t="s">
        <v>25</v>
      </c>
      <c r="D1025" s="15">
        <v>322.3</v>
      </c>
      <c r="E1025" s="15">
        <f>D1025*B1025</f>
        <v>49311.9</v>
      </c>
    </row>
    <row r="1027" ht="15">
      <c r="A1027" s="1" t="s">
        <v>101</v>
      </c>
    </row>
    <row r="1028" ht="15">
      <c r="A1028" s="3" t="s">
        <v>102</v>
      </c>
    </row>
    <row r="1029" ht="15">
      <c r="A1029" s="3" t="s">
        <v>7</v>
      </c>
    </row>
    <row r="1030" ht="15">
      <c r="A1030" s="2"/>
    </row>
    <row r="1031" ht="15">
      <c r="A1031" s="3" t="s">
        <v>54</v>
      </c>
    </row>
    <row r="1032" ht="15">
      <c r="A1032" s="3" t="s">
        <v>55</v>
      </c>
    </row>
    <row r="1033" ht="15">
      <c r="A1033" s="3" t="s">
        <v>103</v>
      </c>
    </row>
    <row r="1034" ht="15">
      <c r="A1034" s="3" t="s">
        <v>104</v>
      </c>
    </row>
    <row r="1035" ht="15">
      <c r="A1035" s="3" t="s">
        <v>105</v>
      </c>
    </row>
    <row r="1036" ht="15">
      <c r="A1036" s="1" t="s">
        <v>106</v>
      </c>
    </row>
    <row r="1037" ht="15">
      <c r="A1037" s="2"/>
    </row>
    <row r="1038" ht="15">
      <c r="A1038" s="3" t="s">
        <v>61</v>
      </c>
    </row>
    <row r="1039" ht="15">
      <c r="A1039" s="2"/>
    </row>
    <row r="1040" ht="15">
      <c r="A1040" s="3" t="s">
        <v>107</v>
      </c>
    </row>
    <row r="1041" ht="15">
      <c r="A1041" s="3" t="s">
        <v>83</v>
      </c>
    </row>
    <row r="1042" ht="15">
      <c r="A1042" s="3" t="s">
        <v>108</v>
      </c>
    </row>
    <row r="1043" ht="15">
      <c r="A1043" s="3" t="s">
        <v>17</v>
      </c>
    </row>
    <row r="1044" ht="15">
      <c r="A1044" s="3" t="s">
        <v>109</v>
      </c>
    </row>
    <row r="1045" ht="15">
      <c r="A1045" s="3" t="s">
        <v>86</v>
      </c>
    </row>
    <row r="1046" ht="15">
      <c r="A1046" s="3" t="s">
        <v>110</v>
      </c>
    </row>
    <row r="1047" spans="2:5" ht="15">
      <c r="B1047" s="15">
        <v>53.7</v>
      </c>
      <c r="C1047" t="s">
        <v>88</v>
      </c>
      <c r="D1047" s="15">
        <v>420</v>
      </c>
      <c r="E1047" s="15">
        <f>D1047*B1047</f>
        <v>22554</v>
      </c>
    </row>
    <row r="1050" spans="1:5" ht="15">
      <c r="A1050" s="20" t="s">
        <v>113</v>
      </c>
      <c r="B1050" s="21"/>
      <c r="C1050" s="22"/>
      <c r="D1050" s="21"/>
      <c r="E1050" s="21">
        <f>SUM(E957:E1047)</f>
        <v>622680.5</v>
      </c>
    </row>
    <row r="1053" spans="1:5" ht="15">
      <c r="A1053" s="17" t="s">
        <v>129</v>
      </c>
      <c r="B1053" s="18"/>
      <c r="C1053" s="19"/>
      <c r="D1053" s="18"/>
      <c r="E1053" s="18"/>
    </row>
    <row r="1055" ht="15">
      <c r="A1055" s="13" t="s">
        <v>114</v>
      </c>
    </row>
    <row r="1056" ht="15">
      <c r="A1056" s="14" t="s">
        <v>115</v>
      </c>
    </row>
    <row r="1057" ht="15">
      <c r="A1057" s="14" t="s">
        <v>7</v>
      </c>
    </row>
    <row r="1059" ht="15">
      <c r="A1059" s="14" t="s">
        <v>116</v>
      </c>
    </row>
    <row r="1060" ht="15">
      <c r="A1060" s="14" t="s">
        <v>117</v>
      </c>
    </row>
    <row r="1061" ht="15">
      <c r="A1061" s="14" t="s">
        <v>118</v>
      </c>
    </row>
    <row r="1062" ht="45">
      <c r="A1062" s="14" t="s">
        <v>119</v>
      </c>
    </row>
    <row r="1063" ht="15">
      <c r="A1063" s="14" t="s">
        <v>120</v>
      </c>
    </row>
    <row r="1064" ht="15">
      <c r="A1064" s="13" t="s">
        <v>121</v>
      </c>
    </row>
    <row r="1066" ht="15">
      <c r="A1066" s="14" t="s">
        <v>122</v>
      </c>
    </row>
    <row r="1068" ht="15">
      <c r="A1068" s="14" t="s">
        <v>123</v>
      </c>
    </row>
    <row r="1069" ht="15">
      <c r="A1069" s="14" t="s">
        <v>124</v>
      </c>
    </row>
    <row r="1070" ht="15">
      <c r="A1070" s="14" t="s">
        <v>125</v>
      </c>
    </row>
    <row r="1071" ht="15">
      <c r="A1071" s="14" t="s">
        <v>17</v>
      </c>
    </row>
    <row r="1072" ht="15">
      <c r="A1072" s="14" t="s">
        <v>126</v>
      </c>
    </row>
    <row r="1073" ht="15">
      <c r="A1073" s="14" t="s">
        <v>127</v>
      </c>
    </row>
    <row r="1074" ht="15">
      <c r="A1074" s="14" t="s">
        <v>128</v>
      </c>
    </row>
    <row r="1075" spans="2:5" ht="15">
      <c r="B1075" s="15">
        <v>30.7</v>
      </c>
      <c r="C1075" s="15" t="s">
        <v>88</v>
      </c>
      <c r="D1075" s="15">
        <v>36966.4</v>
      </c>
      <c r="E1075" s="15">
        <f>D1075*B1075</f>
        <v>1134868.48</v>
      </c>
    </row>
    <row r="1077" ht="15">
      <c r="A1077" s="13" t="s">
        <v>130</v>
      </c>
    </row>
    <row r="1078" ht="15">
      <c r="A1078" s="14" t="s">
        <v>131</v>
      </c>
    </row>
    <row r="1079" ht="15">
      <c r="A1079" s="14" t="s">
        <v>7</v>
      </c>
    </row>
    <row r="1081" ht="15">
      <c r="A1081" s="14" t="s">
        <v>116</v>
      </c>
    </row>
    <row r="1082" ht="15">
      <c r="A1082" s="14" t="s">
        <v>117</v>
      </c>
    </row>
    <row r="1083" ht="15">
      <c r="A1083" s="14" t="s">
        <v>132</v>
      </c>
    </row>
    <row r="1084" ht="30">
      <c r="A1084" s="14" t="s">
        <v>133</v>
      </c>
    </row>
    <row r="1085" ht="15">
      <c r="A1085" s="14" t="s">
        <v>134</v>
      </c>
    </row>
    <row r="1086" ht="29.25">
      <c r="A1086" s="13" t="s">
        <v>135</v>
      </c>
    </row>
    <row r="1088" ht="15">
      <c r="A1088" s="14" t="s">
        <v>122</v>
      </c>
    </row>
    <row r="1090" ht="15">
      <c r="A1090" s="14" t="s">
        <v>136</v>
      </c>
    </row>
    <row r="1091" ht="15">
      <c r="A1091" s="14" t="s">
        <v>137</v>
      </c>
    </row>
    <row r="1092" ht="15">
      <c r="A1092" s="14" t="s">
        <v>138</v>
      </c>
    </row>
    <row r="1093" ht="15">
      <c r="A1093" s="14" t="s">
        <v>17</v>
      </c>
    </row>
    <row r="1094" ht="15">
      <c r="A1094" s="14" t="s">
        <v>139</v>
      </c>
    </row>
    <row r="1095" ht="15">
      <c r="A1095" s="14" t="s">
        <v>140</v>
      </c>
    </row>
    <row r="1096" ht="15">
      <c r="A1096" s="14" t="s">
        <v>141</v>
      </c>
    </row>
    <row r="1097" spans="2:5" ht="15">
      <c r="B1097" s="15">
        <v>41</v>
      </c>
      <c r="C1097" t="s">
        <v>142</v>
      </c>
      <c r="D1097" s="15">
        <v>8064</v>
      </c>
      <c r="E1097" s="15">
        <f>D1097*B1097</f>
        <v>330624</v>
      </c>
    </row>
    <row r="1099" spans="1:5" ht="15">
      <c r="A1099" s="20" t="s">
        <v>143</v>
      </c>
      <c r="B1099" s="21"/>
      <c r="C1099" s="22"/>
      <c r="D1099" s="21"/>
      <c r="E1099" s="21">
        <f>SUM(E1097:E1098,E1075)</f>
        <v>1465492.48</v>
      </c>
    </row>
    <row r="1102" spans="1:5" ht="15.75" thickBot="1">
      <c r="A1102" s="26" t="s">
        <v>154</v>
      </c>
      <c r="B1102" s="27"/>
      <c r="C1102" s="28"/>
      <c r="D1102" s="27"/>
      <c r="E1102" s="27">
        <f>SUM(E1099,E1050)</f>
        <v>2088172.98</v>
      </c>
    </row>
    <row r="1104" spans="1:5" ht="18.75">
      <c r="A1104" s="238" t="s">
        <v>155</v>
      </c>
      <c r="B1104" s="238"/>
      <c r="C1104" s="238"/>
      <c r="D1104" s="238"/>
      <c r="E1104" s="238"/>
    </row>
    <row r="1106" spans="1:5" ht="15">
      <c r="A1106" s="20" t="s">
        <v>112</v>
      </c>
      <c r="B1106" s="21"/>
      <c r="C1106" s="22"/>
      <c r="D1106" s="21"/>
      <c r="E1106" s="21"/>
    </row>
    <row r="1108" ht="15">
      <c r="A1108" s="13" t="s">
        <v>52</v>
      </c>
    </row>
    <row r="1109" ht="15">
      <c r="A1109" s="14" t="s">
        <v>53</v>
      </c>
    </row>
    <row r="1110" ht="15">
      <c r="A1110" s="14" t="s">
        <v>7</v>
      </c>
    </row>
    <row r="1112" ht="15">
      <c r="A1112" s="14" t="s">
        <v>54</v>
      </c>
    </row>
    <row r="1113" ht="15">
      <c r="A1113" s="14" t="s">
        <v>55</v>
      </c>
    </row>
    <row r="1114" ht="15">
      <c r="A1114" s="14" t="s">
        <v>56</v>
      </c>
    </row>
    <row r="1115" ht="15">
      <c r="A1115" s="14" t="s">
        <v>57</v>
      </c>
    </row>
    <row r="1116" ht="15">
      <c r="A1116" s="14" t="s">
        <v>58</v>
      </c>
    </row>
    <row r="1117" ht="15">
      <c r="A1117" s="14" t="s">
        <v>59</v>
      </c>
    </row>
    <row r="1118" ht="15">
      <c r="A1118" s="13" t="s">
        <v>60</v>
      </c>
    </row>
    <row r="1120" ht="15">
      <c r="A1120" s="14" t="s">
        <v>61</v>
      </c>
    </row>
    <row r="1122" ht="15">
      <c r="A1122" s="14" t="s">
        <v>62</v>
      </c>
    </row>
    <row r="1123" ht="15">
      <c r="A1123" s="14" t="s">
        <v>63</v>
      </c>
    </row>
    <row r="1124" ht="15">
      <c r="A1124" s="14" t="s">
        <v>64</v>
      </c>
    </row>
    <row r="1125" ht="15">
      <c r="A1125" s="14" t="s">
        <v>17</v>
      </c>
    </row>
    <row r="1126" ht="15">
      <c r="A1126" s="14" t="s">
        <v>65</v>
      </c>
    </row>
    <row r="1127" ht="15">
      <c r="A1127" s="14" t="s">
        <v>66</v>
      </c>
    </row>
    <row r="1128" ht="15">
      <c r="A1128" s="14" t="s">
        <v>67</v>
      </c>
    </row>
    <row r="1129" spans="2:5" ht="15">
      <c r="B1129" s="15">
        <v>339</v>
      </c>
      <c r="C1129" t="s">
        <v>25</v>
      </c>
      <c r="D1129" s="15">
        <v>2991.2</v>
      </c>
      <c r="E1129" s="15">
        <f>D1129*B1129</f>
        <v>1014016.7999999999</v>
      </c>
    </row>
    <row r="1132" ht="15">
      <c r="A1132" s="13" t="s">
        <v>76</v>
      </c>
    </row>
    <row r="1133" ht="15">
      <c r="A1133" s="14" t="s">
        <v>77</v>
      </c>
    </row>
    <row r="1134" ht="15">
      <c r="A1134" s="14" t="s">
        <v>7</v>
      </c>
    </row>
    <row r="1136" ht="15">
      <c r="A1136" s="14" t="s">
        <v>54</v>
      </c>
    </row>
    <row r="1137" ht="15">
      <c r="A1137" s="14" t="s">
        <v>55</v>
      </c>
    </row>
    <row r="1138" ht="15">
      <c r="A1138" s="14" t="s">
        <v>78</v>
      </c>
    </row>
    <row r="1139" ht="30">
      <c r="A1139" s="14" t="s">
        <v>79</v>
      </c>
    </row>
    <row r="1140" ht="15">
      <c r="A1140" s="14" t="s">
        <v>80</v>
      </c>
    </row>
    <row r="1141" ht="15">
      <c r="A1141" s="13" t="s">
        <v>81</v>
      </c>
    </row>
    <row r="1143" ht="15">
      <c r="A1143" s="14" t="s">
        <v>61</v>
      </c>
    </row>
    <row r="1145" ht="15">
      <c r="A1145" s="14" t="s">
        <v>82</v>
      </c>
    </row>
    <row r="1146" ht="15">
      <c r="A1146" s="14" t="s">
        <v>83</v>
      </c>
    </row>
    <row r="1147" ht="15">
      <c r="A1147" s="14" t="s">
        <v>84</v>
      </c>
    </row>
    <row r="1148" ht="15">
      <c r="A1148" s="14" t="s">
        <v>17</v>
      </c>
    </row>
    <row r="1149" ht="15">
      <c r="A1149" s="14" t="s">
        <v>85</v>
      </c>
    </row>
    <row r="1150" ht="15">
      <c r="A1150" s="14" t="s">
        <v>86</v>
      </c>
    </row>
    <row r="1151" ht="15">
      <c r="A1151" s="14" t="s">
        <v>87</v>
      </c>
    </row>
    <row r="1152" spans="2:5" ht="15">
      <c r="B1152" s="15">
        <v>118.7</v>
      </c>
      <c r="C1152" t="s">
        <v>88</v>
      </c>
      <c r="D1152" s="15">
        <v>1480</v>
      </c>
      <c r="E1152" s="15">
        <f>D1152*B1152</f>
        <v>175676</v>
      </c>
    </row>
    <row r="1154" ht="15">
      <c r="A1154" s="1" t="s">
        <v>181</v>
      </c>
    </row>
    <row r="1155" ht="15">
      <c r="A1155" s="3" t="s">
        <v>182</v>
      </c>
    </row>
    <row r="1156" ht="15">
      <c r="A1156" s="3" t="s">
        <v>7</v>
      </c>
    </row>
    <row r="1157" ht="15">
      <c r="A1157" s="2"/>
    </row>
    <row r="1158" ht="15">
      <c r="A1158" s="3" t="s">
        <v>54</v>
      </c>
    </row>
    <row r="1159" ht="15">
      <c r="A1159" s="3" t="s">
        <v>55</v>
      </c>
    </row>
    <row r="1160" ht="15">
      <c r="A1160" s="3" t="s">
        <v>89</v>
      </c>
    </row>
    <row r="1161" ht="15">
      <c r="A1161" s="3" t="s">
        <v>183</v>
      </c>
    </row>
    <row r="1162" ht="15">
      <c r="A1162" s="3" t="s">
        <v>184</v>
      </c>
    </row>
    <row r="1163" ht="15">
      <c r="A1163" s="1" t="s">
        <v>185</v>
      </c>
    </row>
    <row r="1164" ht="15">
      <c r="A1164" s="2"/>
    </row>
    <row r="1165" ht="15">
      <c r="A1165" s="3" t="s">
        <v>61</v>
      </c>
    </row>
    <row r="1166" ht="15">
      <c r="A1166" s="2"/>
    </row>
    <row r="1167" ht="15">
      <c r="A1167" s="3" t="s">
        <v>186</v>
      </c>
    </row>
    <row r="1168" ht="15">
      <c r="A1168" s="3" t="s">
        <v>187</v>
      </c>
    </row>
    <row r="1169" ht="15">
      <c r="A1169" s="3" t="s">
        <v>188</v>
      </c>
    </row>
    <row r="1170" ht="15">
      <c r="A1170" s="3" t="s">
        <v>17</v>
      </c>
    </row>
    <row r="1171" ht="15">
      <c r="A1171" s="3" t="s">
        <v>189</v>
      </c>
    </row>
    <row r="1172" ht="15">
      <c r="A1172" s="3" t="s">
        <v>190</v>
      </c>
    </row>
    <row r="1173" ht="15">
      <c r="A1173" s="3" t="s">
        <v>191</v>
      </c>
    </row>
    <row r="1174" spans="2:5" ht="15">
      <c r="B1174" s="15">
        <v>50.8</v>
      </c>
      <c r="C1174" t="s">
        <v>88</v>
      </c>
      <c r="D1174" s="15">
        <v>595</v>
      </c>
      <c r="E1174" s="15">
        <f>D1174*B1174</f>
        <v>30226</v>
      </c>
    </row>
    <row r="1177" ht="15">
      <c r="A1177" s="1" t="s">
        <v>90</v>
      </c>
    </row>
    <row r="1178" ht="15">
      <c r="A1178" s="3" t="s">
        <v>91</v>
      </c>
    </row>
    <row r="1179" ht="15">
      <c r="A1179" s="3" t="s">
        <v>7</v>
      </c>
    </row>
    <row r="1180" ht="15">
      <c r="A1180" s="2"/>
    </row>
    <row r="1181" ht="15">
      <c r="A1181" s="3" t="s">
        <v>54</v>
      </c>
    </row>
    <row r="1182" ht="15">
      <c r="A1182" s="3" t="s">
        <v>55</v>
      </c>
    </row>
    <row r="1183" ht="15">
      <c r="A1183" s="3" t="s">
        <v>89</v>
      </c>
    </row>
    <row r="1184" ht="15">
      <c r="A1184" s="3" t="s">
        <v>92</v>
      </c>
    </row>
    <row r="1185" ht="15">
      <c r="A1185" s="3" t="s">
        <v>93</v>
      </c>
    </row>
    <row r="1186" ht="15">
      <c r="A1186" s="1" t="s">
        <v>94</v>
      </c>
    </row>
    <row r="1187" ht="15">
      <c r="A1187" s="2"/>
    </row>
    <row r="1188" ht="15">
      <c r="A1188" s="3" t="s">
        <v>61</v>
      </c>
    </row>
    <row r="1189" ht="15">
      <c r="A1189" s="2"/>
    </row>
    <row r="1190" ht="15">
      <c r="A1190" s="3" t="s">
        <v>95</v>
      </c>
    </row>
    <row r="1191" ht="15">
      <c r="A1191" s="3" t="s">
        <v>96</v>
      </c>
    </row>
    <row r="1192" ht="15">
      <c r="A1192" s="3" t="s">
        <v>97</v>
      </c>
    </row>
    <row r="1193" ht="15">
      <c r="A1193" s="3" t="s">
        <v>17</v>
      </c>
    </row>
    <row r="1194" ht="15">
      <c r="A1194" s="3" t="s">
        <v>98</v>
      </c>
    </row>
    <row r="1195" ht="15">
      <c r="A1195" s="3" t="s">
        <v>99</v>
      </c>
    </row>
    <row r="1196" ht="15">
      <c r="A1196" s="3" t="s">
        <v>100</v>
      </c>
    </row>
    <row r="1197" spans="2:5" ht="15">
      <c r="B1197" s="15">
        <v>339</v>
      </c>
      <c r="C1197" t="s">
        <v>25</v>
      </c>
      <c r="D1197" s="15">
        <v>322.3</v>
      </c>
      <c r="E1197" s="15">
        <f>D1197*B1197</f>
        <v>109259.7</v>
      </c>
    </row>
    <row r="1199" ht="15">
      <c r="A1199" s="1" t="s">
        <v>101</v>
      </c>
    </row>
    <row r="1200" ht="15">
      <c r="A1200" s="3" t="s">
        <v>102</v>
      </c>
    </row>
    <row r="1201" ht="15">
      <c r="A1201" s="3" t="s">
        <v>7</v>
      </c>
    </row>
    <row r="1202" ht="15">
      <c r="A1202" s="2"/>
    </row>
    <row r="1203" ht="15">
      <c r="A1203" s="3" t="s">
        <v>54</v>
      </c>
    </row>
    <row r="1204" ht="15">
      <c r="A1204" s="3" t="s">
        <v>55</v>
      </c>
    </row>
    <row r="1205" ht="15">
      <c r="A1205" s="3" t="s">
        <v>103</v>
      </c>
    </row>
    <row r="1206" ht="15">
      <c r="A1206" s="3" t="s">
        <v>104</v>
      </c>
    </row>
    <row r="1207" ht="15">
      <c r="A1207" s="3" t="s">
        <v>105</v>
      </c>
    </row>
    <row r="1208" ht="15">
      <c r="A1208" s="1" t="s">
        <v>106</v>
      </c>
    </row>
    <row r="1209" ht="15">
      <c r="A1209" s="2"/>
    </row>
    <row r="1210" ht="15">
      <c r="A1210" s="3" t="s">
        <v>61</v>
      </c>
    </row>
    <row r="1211" ht="15">
      <c r="A1211" s="2"/>
    </row>
    <row r="1212" ht="15">
      <c r="A1212" s="3" t="s">
        <v>107</v>
      </c>
    </row>
    <row r="1213" ht="15">
      <c r="A1213" s="3" t="s">
        <v>83</v>
      </c>
    </row>
    <row r="1214" ht="15">
      <c r="A1214" s="3" t="s">
        <v>108</v>
      </c>
    </row>
    <row r="1215" ht="15">
      <c r="A1215" s="3" t="s">
        <v>17</v>
      </c>
    </row>
    <row r="1216" ht="15">
      <c r="A1216" s="3" t="s">
        <v>109</v>
      </c>
    </row>
    <row r="1217" ht="15">
      <c r="A1217" s="3" t="s">
        <v>86</v>
      </c>
    </row>
    <row r="1218" ht="15">
      <c r="A1218" s="3" t="s">
        <v>110</v>
      </c>
    </row>
    <row r="1219" spans="2:5" ht="15">
      <c r="B1219" s="15">
        <v>118.7</v>
      </c>
      <c r="C1219" t="s">
        <v>88</v>
      </c>
      <c r="D1219" s="15">
        <v>420</v>
      </c>
      <c r="E1219" s="15">
        <f>D1219*B1219</f>
        <v>49854</v>
      </c>
    </row>
    <row r="1222" spans="1:5" ht="15">
      <c r="A1222" s="20" t="s">
        <v>113</v>
      </c>
      <c r="B1222" s="21"/>
      <c r="C1222" s="22"/>
      <c r="D1222" s="21"/>
      <c r="E1222" s="21">
        <f>SUM(E1129:E1219)</f>
        <v>1379032.4999999998</v>
      </c>
    </row>
    <row r="1225" spans="1:5" ht="15">
      <c r="A1225" s="17" t="s">
        <v>129</v>
      </c>
      <c r="B1225" s="18"/>
      <c r="C1225" s="19"/>
      <c r="D1225" s="18"/>
      <c r="E1225" s="18"/>
    </row>
    <row r="1227" ht="15">
      <c r="A1227" s="13" t="s">
        <v>114</v>
      </c>
    </row>
    <row r="1228" ht="15">
      <c r="A1228" s="14" t="s">
        <v>115</v>
      </c>
    </row>
    <row r="1229" ht="15">
      <c r="A1229" s="14" t="s">
        <v>7</v>
      </c>
    </row>
    <row r="1231" ht="15">
      <c r="A1231" s="14" t="s">
        <v>116</v>
      </c>
    </row>
    <row r="1232" ht="15">
      <c r="A1232" s="14" t="s">
        <v>117</v>
      </c>
    </row>
    <row r="1233" ht="15">
      <c r="A1233" s="14" t="s">
        <v>118</v>
      </c>
    </row>
    <row r="1234" ht="45">
      <c r="A1234" s="14" t="s">
        <v>119</v>
      </c>
    </row>
    <row r="1235" ht="15">
      <c r="A1235" s="14" t="s">
        <v>120</v>
      </c>
    </row>
    <row r="1236" ht="15">
      <c r="A1236" s="13" t="s">
        <v>121</v>
      </c>
    </row>
    <row r="1238" ht="15">
      <c r="A1238" s="14" t="s">
        <v>122</v>
      </c>
    </row>
    <row r="1240" ht="15">
      <c r="A1240" s="14" t="s">
        <v>123</v>
      </c>
    </row>
    <row r="1241" ht="15">
      <c r="A1241" s="14" t="s">
        <v>124</v>
      </c>
    </row>
    <row r="1242" ht="15">
      <c r="A1242" s="14" t="s">
        <v>125</v>
      </c>
    </row>
    <row r="1243" ht="15">
      <c r="A1243" s="14" t="s">
        <v>17</v>
      </c>
    </row>
    <row r="1244" ht="15">
      <c r="A1244" s="14" t="s">
        <v>126</v>
      </c>
    </row>
    <row r="1245" ht="15">
      <c r="A1245" s="14" t="s">
        <v>127</v>
      </c>
    </row>
    <row r="1246" ht="15">
      <c r="A1246" s="14" t="s">
        <v>128</v>
      </c>
    </row>
    <row r="1247" spans="2:5" ht="15">
      <c r="B1247" s="15">
        <v>67.8</v>
      </c>
      <c r="C1247" s="15" t="s">
        <v>88</v>
      </c>
      <c r="D1247" s="15">
        <v>36966.4</v>
      </c>
      <c r="E1247" s="15">
        <f>D1247*B1247</f>
        <v>2506321.92</v>
      </c>
    </row>
    <row r="1249" ht="15">
      <c r="A1249" s="13" t="s">
        <v>130</v>
      </c>
    </row>
    <row r="1250" ht="15">
      <c r="A1250" s="14" t="s">
        <v>131</v>
      </c>
    </row>
    <row r="1251" ht="15">
      <c r="A1251" s="14" t="s">
        <v>7</v>
      </c>
    </row>
    <row r="1253" ht="15">
      <c r="A1253" s="14" t="s">
        <v>116</v>
      </c>
    </row>
    <row r="1254" ht="15">
      <c r="A1254" s="14" t="s">
        <v>117</v>
      </c>
    </row>
    <row r="1255" ht="15">
      <c r="A1255" s="14" t="s">
        <v>132</v>
      </c>
    </row>
    <row r="1256" ht="30">
      <c r="A1256" s="14" t="s">
        <v>133</v>
      </c>
    </row>
    <row r="1257" ht="15">
      <c r="A1257" s="14" t="s">
        <v>134</v>
      </c>
    </row>
    <row r="1258" ht="29.25">
      <c r="A1258" s="13" t="s">
        <v>135</v>
      </c>
    </row>
    <row r="1260" ht="15">
      <c r="A1260" s="14" t="s">
        <v>122</v>
      </c>
    </row>
    <row r="1262" ht="15">
      <c r="A1262" s="14" t="s">
        <v>136</v>
      </c>
    </row>
    <row r="1263" ht="15">
      <c r="A1263" s="14" t="s">
        <v>137</v>
      </c>
    </row>
    <row r="1264" ht="15">
      <c r="A1264" s="14" t="s">
        <v>138</v>
      </c>
    </row>
    <row r="1265" ht="15">
      <c r="A1265" s="14" t="s">
        <v>17</v>
      </c>
    </row>
    <row r="1266" ht="15">
      <c r="A1266" s="14" t="s">
        <v>139</v>
      </c>
    </row>
    <row r="1267" ht="15">
      <c r="A1267" s="14" t="s">
        <v>140</v>
      </c>
    </row>
    <row r="1268" ht="15">
      <c r="A1268" s="14" t="s">
        <v>141</v>
      </c>
    </row>
    <row r="1269" spans="2:5" ht="15">
      <c r="B1269" s="15">
        <v>118</v>
      </c>
      <c r="C1269" t="s">
        <v>142</v>
      </c>
      <c r="D1269" s="15">
        <v>8064</v>
      </c>
      <c r="E1269" s="15">
        <f>D1269*B1269</f>
        <v>951552</v>
      </c>
    </row>
    <row r="1271" spans="1:5" ht="15">
      <c r="A1271" s="20" t="s">
        <v>143</v>
      </c>
      <c r="B1271" s="21"/>
      <c r="C1271" s="22"/>
      <c r="D1271" s="21"/>
      <c r="E1271" s="21">
        <f>SUM(E1269:E1270,E1247)</f>
        <v>3457873.92</v>
      </c>
    </row>
    <row r="1274" spans="1:5" ht="15.75" thickBot="1">
      <c r="A1274" s="26" t="s">
        <v>156</v>
      </c>
      <c r="B1274" s="27"/>
      <c r="C1274" s="28"/>
      <c r="D1274" s="27"/>
      <c r="E1274" s="27">
        <f>SUM(E1271,E1222)</f>
        <v>4836906.42</v>
      </c>
    </row>
    <row r="1276" spans="1:5" ht="18.75">
      <c r="A1276" s="238" t="s">
        <v>157</v>
      </c>
      <c r="B1276" s="238"/>
      <c r="C1276" s="238"/>
      <c r="D1276" s="238"/>
      <c r="E1276" s="238"/>
    </row>
    <row r="1278" spans="1:5" ht="15">
      <c r="A1278" s="20" t="s">
        <v>112</v>
      </c>
      <c r="B1278" s="21"/>
      <c r="C1278" s="22"/>
      <c r="D1278" s="21"/>
      <c r="E1278" s="21"/>
    </row>
    <row r="1280" ht="15">
      <c r="A1280" s="13" t="s">
        <v>52</v>
      </c>
    </row>
    <row r="1281" ht="15">
      <c r="A1281" s="14" t="s">
        <v>53</v>
      </c>
    </row>
    <row r="1282" ht="15">
      <c r="A1282" s="14" t="s">
        <v>7</v>
      </c>
    </row>
    <row r="1284" ht="15">
      <c r="A1284" s="14" t="s">
        <v>54</v>
      </c>
    </row>
    <row r="1285" ht="15">
      <c r="A1285" s="14" t="s">
        <v>55</v>
      </c>
    </row>
    <row r="1286" ht="15">
      <c r="A1286" s="14" t="s">
        <v>56</v>
      </c>
    </row>
    <row r="1287" ht="15">
      <c r="A1287" s="14" t="s">
        <v>57</v>
      </c>
    </row>
    <row r="1288" ht="15">
      <c r="A1288" s="14" t="s">
        <v>58</v>
      </c>
    </row>
    <row r="1289" ht="15">
      <c r="A1289" s="14" t="s">
        <v>59</v>
      </c>
    </row>
    <row r="1290" ht="15">
      <c r="A1290" s="13" t="s">
        <v>60</v>
      </c>
    </row>
    <row r="1292" ht="15">
      <c r="A1292" s="14" t="s">
        <v>61</v>
      </c>
    </row>
    <row r="1294" ht="15">
      <c r="A1294" s="14" t="s">
        <v>62</v>
      </c>
    </row>
    <row r="1295" ht="15">
      <c r="A1295" s="14" t="s">
        <v>63</v>
      </c>
    </row>
    <row r="1296" ht="15">
      <c r="A1296" s="14" t="s">
        <v>64</v>
      </c>
    </row>
    <row r="1297" ht="15">
      <c r="A1297" s="14" t="s">
        <v>17</v>
      </c>
    </row>
    <row r="1298" ht="15">
      <c r="A1298" s="14" t="s">
        <v>65</v>
      </c>
    </row>
    <row r="1299" ht="15">
      <c r="A1299" s="14" t="s">
        <v>66</v>
      </c>
    </row>
    <row r="1300" ht="15">
      <c r="A1300" s="14" t="s">
        <v>67</v>
      </c>
    </row>
    <row r="1301" spans="2:5" ht="15">
      <c r="B1301" s="15">
        <v>55.8</v>
      </c>
      <c r="C1301" t="s">
        <v>25</v>
      </c>
      <c r="D1301" s="15">
        <v>2991.2</v>
      </c>
      <c r="E1301" s="15">
        <f>D1301*B1301</f>
        <v>166908.96</v>
      </c>
    </row>
    <row r="1304" ht="15">
      <c r="A1304" s="13" t="s">
        <v>76</v>
      </c>
    </row>
    <row r="1305" ht="15">
      <c r="A1305" s="14" t="s">
        <v>77</v>
      </c>
    </row>
    <row r="1306" ht="15">
      <c r="A1306" s="14" t="s">
        <v>7</v>
      </c>
    </row>
    <row r="1308" ht="15">
      <c r="A1308" s="14" t="s">
        <v>54</v>
      </c>
    </row>
    <row r="1309" ht="15">
      <c r="A1309" s="14" t="s">
        <v>55</v>
      </c>
    </row>
    <row r="1310" ht="15">
      <c r="A1310" s="14" t="s">
        <v>78</v>
      </c>
    </row>
    <row r="1311" ht="30">
      <c r="A1311" s="14" t="s">
        <v>79</v>
      </c>
    </row>
    <row r="1312" ht="15">
      <c r="A1312" s="14" t="s">
        <v>80</v>
      </c>
    </row>
    <row r="1313" ht="15">
      <c r="A1313" s="13" t="s">
        <v>81</v>
      </c>
    </row>
    <row r="1315" ht="15">
      <c r="A1315" s="14" t="s">
        <v>61</v>
      </c>
    </row>
    <row r="1317" ht="15">
      <c r="A1317" s="14" t="s">
        <v>82</v>
      </c>
    </row>
    <row r="1318" ht="15">
      <c r="A1318" s="14" t="s">
        <v>83</v>
      </c>
    </row>
    <row r="1319" ht="15">
      <c r="A1319" s="14" t="s">
        <v>84</v>
      </c>
    </row>
    <row r="1320" ht="15">
      <c r="A1320" s="14" t="s">
        <v>17</v>
      </c>
    </row>
    <row r="1321" ht="15">
      <c r="A1321" s="14" t="s">
        <v>85</v>
      </c>
    </row>
    <row r="1322" ht="15">
      <c r="A1322" s="14" t="s">
        <v>86</v>
      </c>
    </row>
    <row r="1323" ht="15">
      <c r="A1323" s="14" t="s">
        <v>87</v>
      </c>
    </row>
    <row r="1324" spans="2:5" ht="15">
      <c r="B1324" s="15">
        <v>19.53</v>
      </c>
      <c r="C1324" t="s">
        <v>88</v>
      </c>
      <c r="D1324" s="15">
        <v>1480</v>
      </c>
      <c r="E1324" s="15">
        <f>D1324*B1324</f>
        <v>28904.4</v>
      </c>
    </row>
    <row r="1326" ht="15">
      <c r="A1326" s="1" t="s">
        <v>181</v>
      </c>
    </row>
    <row r="1327" ht="15">
      <c r="A1327" s="3" t="s">
        <v>182</v>
      </c>
    </row>
    <row r="1328" ht="15">
      <c r="A1328" s="3" t="s">
        <v>7</v>
      </c>
    </row>
    <row r="1329" ht="15">
      <c r="A1329" s="2"/>
    </row>
    <row r="1330" ht="15">
      <c r="A1330" s="3" t="s">
        <v>54</v>
      </c>
    </row>
    <row r="1331" ht="15">
      <c r="A1331" s="3" t="s">
        <v>55</v>
      </c>
    </row>
    <row r="1332" ht="15">
      <c r="A1332" s="3" t="s">
        <v>89</v>
      </c>
    </row>
    <row r="1333" ht="15">
      <c r="A1333" s="3" t="s">
        <v>183</v>
      </c>
    </row>
    <row r="1334" ht="15">
      <c r="A1334" s="3" t="s">
        <v>184</v>
      </c>
    </row>
    <row r="1335" ht="15">
      <c r="A1335" s="1" t="s">
        <v>185</v>
      </c>
    </row>
    <row r="1336" ht="15">
      <c r="A1336" s="2"/>
    </row>
    <row r="1337" ht="15">
      <c r="A1337" s="3" t="s">
        <v>61</v>
      </c>
    </row>
    <row r="1338" ht="15">
      <c r="A1338" s="2"/>
    </row>
    <row r="1339" ht="15">
      <c r="A1339" s="3" t="s">
        <v>186</v>
      </c>
    </row>
    <row r="1340" ht="15">
      <c r="A1340" s="3" t="s">
        <v>187</v>
      </c>
    </row>
    <row r="1341" ht="15">
      <c r="A1341" s="3" t="s">
        <v>188</v>
      </c>
    </row>
    <row r="1342" ht="15">
      <c r="A1342" s="3" t="s">
        <v>17</v>
      </c>
    </row>
    <row r="1343" ht="15">
      <c r="A1343" s="3" t="s">
        <v>189</v>
      </c>
    </row>
    <row r="1344" ht="15">
      <c r="A1344" s="3" t="s">
        <v>190</v>
      </c>
    </row>
    <row r="1345" ht="15">
      <c r="A1345" s="3" t="s">
        <v>191</v>
      </c>
    </row>
    <row r="1346" spans="2:5" ht="15">
      <c r="B1346" s="15">
        <v>8.3</v>
      </c>
      <c r="C1346" t="s">
        <v>88</v>
      </c>
      <c r="D1346" s="15">
        <v>595</v>
      </c>
      <c r="E1346" s="15">
        <f>D1346*B1346</f>
        <v>4938.5</v>
      </c>
    </row>
    <row r="1349" ht="15">
      <c r="A1349" s="1" t="s">
        <v>90</v>
      </c>
    </row>
    <row r="1350" ht="15">
      <c r="A1350" s="3" t="s">
        <v>91</v>
      </c>
    </row>
    <row r="1351" ht="15">
      <c r="A1351" s="3" t="s">
        <v>7</v>
      </c>
    </row>
    <row r="1352" ht="15">
      <c r="A1352" s="2"/>
    </row>
    <row r="1353" ht="15">
      <c r="A1353" s="3" t="s">
        <v>54</v>
      </c>
    </row>
    <row r="1354" ht="15">
      <c r="A1354" s="3" t="s">
        <v>55</v>
      </c>
    </row>
    <row r="1355" ht="15">
      <c r="A1355" s="3" t="s">
        <v>89</v>
      </c>
    </row>
    <row r="1356" ht="15">
      <c r="A1356" s="3" t="s">
        <v>92</v>
      </c>
    </row>
    <row r="1357" ht="15">
      <c r="A1357" s="3" t="s">
        <v>93</v>
      </c>
    </row>
    <row r="1358" ht="15">
      <c r="A1358" s="1" t="s">
        <v>94</v>
      </c>
    </row>
    <row r="1359" ht="15">
      <c r="A1359" s="2"/>
    </row>
    <row r="1360" ht="15">
      <c r="A1360" s="3" t="s">
        <v>61</v>
      </c>
    </row>
    <row r="1361" ht="15">
      <c r="A1361" s="2"/>
    </row>
    <row r="1362" ht="15">
      <c r="A1362" s="3" t="s">
        <v>95</v>
      </c>
    </row>
    <row r="1363" ht="15">
      <c r="A1363" s="3" t="s">
        <v>96</v>
      </c>
    </row>
    <row r="1364" ht="15">
      <c r="A1364" s="3" t="s">
        <v>97</v>
      </c>
    </row>
    <row r="1365" ht="15">
      <c r="A1365" s="3" t="s">
        <v>17</v>
      </c>
    </row>
    <row r="1366" ht="15">
      <c r="A1366" s="3" t="s">
        <v>98</v>
      </c>
    </row>
    <row r="1367" ht="15">
      <c r="A1367" s="3" t="s">
        <v>99</v>
      </c>
    </row>
    <row r="1368" ht="15">
      <c r="A1368" s="3" t="s">
        <v>100</v>
      </c>
    </row>
    <row r="1369" spans="2:5" ht="15">
      <c r="B1369" s="15">
        <v>55.8</v>
      </c>
      <c r="C1369" t="s">
        <v>25</v>
      </c>
      <c r="D1369" s="15">
        <v>322.3</v>
      </c>
      <c r="E1369" s="15">
        <f>D1369*B1369</f>
        <v>17984.34</v>
      </c>
    </row>
    <row r="1371" ht="15">
      <c r="A1371" s="1" t="s">
        <v>101</v>
      </c>
    </row>
    <row r="1372" ht="15">
      <c r="A1372" s="3" t="s">
        <v>102</v>
      </c>
    </row>
    <row r="1373" ht="15">
      <c r="A1373" s="3" t="s">
        <v>7</v>
      </c>
    </row>
    <row r="1374" ht="15">
      <c r="A1374" s="2"/>
    </row>
    <row r="1375" ht="15">
      <c r="A1375" s="3" t="s">
        <v>54</v>
      </c>
    </row>
    <row r="1376" ht="15">
      <c r="A1376" s="3" t="s">
        <v>55</v>
      </c>
    </row>
    <row r="1377" ht="15">
      <c r="A1377" s="3" t="s">
        <v>103</v>
      </c>
    </row>
    <row r="1378" ht="15">
      <c r="A1378" s="3" t="s">
        <v>104</v>
      </c>
    </row>
    <row r="1379" ht="15">
      <c r="A1379" s="3" t="s">
        <v>105</v>
      </c>
    </row>
    <row r="1380" ht="15">
      <c r="A1380" s="1" t="s">
        <v>106</v>
      </c>
    </row>
    <row r="1381" ht="15">
      <c r="A1381" s="2"/>
    </row>
    <row r="1382" ht="15">
      <c r="A1382" s="3" t="s">
        <v>61</v>
      </c>
    </row>
    <row r="1383" ht="15">
      <c r="A1383" s="2"/>
    </row>
    <row r="1384" ht="15">
      <c r="A1384" s="3" t="s">
        <v>107</v>
      </c>
    </row>
    <row r="1385" ht="15">
      <c r="A1385" s="3" t="s">
        <v>83</v>
      </c>
    </row>
    <row r="1386" ht="15">
      <c r="A1386" s="3" t="s">
        <v>108</v>
      </c>
    </row>
    <row r="1387" ht="15">
      <c r="A1387" s="3" t="s">
        <v>17</v>
      </c>
    </row>
    <row r="1388" ht="15">
      <c r="A1388" s="3" t="s">
        <v>109</v>
      </c>
    </row>
    <row r="1389" ht="15">
      <c r="A1389" s="3" t="s">
        <v>86</v>
      </c>
    </row>
    <row r="1390" ht="15">
      <c r="A1390" s="3" t="s">
        <v>110</v>
      </c>
    </row>
    <row r="1391" spans="2:5" ht="15">
      <c r="B1391" s="15">
        <v>19.5</v>
      </c>
      <c r="C1391" t="s">
        <v>88</v>
      </c>
      <c r="D1391" s="15">
        <v>420</v>
      </c>
      <c r="E1391" s="15">
        <f>D1391*B1391</f>
        <v>8190</v>
      </c>
    </row>
    <row r="1394" spans="1:5" ht="15">
      <c r="A1394" s="20" t="s">
        <v>113</v>
      </c>
      <c r="B1394" s="21"/>
      <c r="C1394" s="22"/>
      <c r="D1394" s="21"/>
      <c r="E1394" s="21">
        <f>SUM(E1301:E1391)</f>
        <v>226926.19999999998</v>
      </c>
    </row>
    <row r="1397" spans="1:5" ht="15">
      <c r="A1397" s="17" t="s">
        <v>129</v>
      </c>
      <c r="B1397" s="18"/>
      <c r="C1397" s="19"/>
      <c r="D1397" s="18"/>
      <c r="E1397" s="18"/>
    </row>
    <row r="1399" ht="15">
      <c r="A1399" s="13" t="s">
        <v>114</v>
      </c>
    </row>
    <row r="1400" ht="15">
      <c r="A1400" s="14" t="s">
        <v>115</v>
      </c>
    </row>
    <row r="1401" ht="15">
      <c r="A1401" s="14" t="s">
        <v>7</v>
      </c>
    </row>
    <row r="1403" ht="15">
      <c r="A1403" s="14" t="s">
        <v>116</v>
      </c>
    </row>
    <row r="1404" ht="15">
      <c r="A1404" s="14" t="s">
        <v>117</v>
      </c>
    </row>
    <row r="1405" ht="15">
      <c r="A1405" s="14" t="s">
        <v>118</v>
      </c>
    </row>
    <row r="1406" ht="45">
      <c r="A1406" s="14" t="s">
        <v>119</v>
      </c>
    </row>
    <row r="1407" ht="15">
      <c r="A1407" s="14" t="s">
        <v>120</v>
      </c>
    </row>
    <row r="1408" ht="15">
      <c r="A1408" s="13" t="s">
        <v>121</v>
      </c>
    </row>
    <row r="1410" ht="15">
      <c r="A1410" s="14" t="s">
        <v>122</v>
      </c>
    </row>
    <row r="1412" ht="15">
      <c r="A1412" s="14" t="s">
        <v>123</v>
      </c>
    </row>
    <row r="1413" ht="15">
      <c r="A1413" s="14" t="s">
        <v>124</v>
      </c>
    </row>
    <row r="1414" ht="15">
      <c r="A1414" s="14" t="s">
        <v>125</v>
      </c>
    </row>
    <row r="1415" ht="15">
      <c r="A1415" s="14" t="s">
        <v>17</v>
      </c>
    </row>
    <row r="1416" ht="15">
      <c r="A1416" s="14" t="s">
        <v>126</v>
      </c>
    </row>
    <row r="1417" ht="15">
      <c r="A1417" s="14" t="s">
        <v>127</v>
      </c>
    </row>
    <row r="1418" ht="15">
      <c r="A1418" s="14" t="s">
        <v>128</v>
      </c>
    </row>
    <row r="1419" spans="2:5" ht="15">
      <c r="B1419" s="15">
        <v>11</v>
      </c>
      <c r="C1419" s="15" t="s">
        <v>88</v>
      </c>
      <c r="D1419" s="15">
        <v>36966.4</v>
      </c>
      <c r="E1419" s="15">
        <f>D1419*B1419</f>
        <v>406630.4</v>
      </c>
    </row>
    <row r="1421" ht="15">
      <c r="A1421" s="13" t="s">
        <v>130</v>
      </c>
    </row>
    <row r="1422" ht="15">
      <c r="A1422" s="14" t="s">
        <v>131</v>
      </c>
    </row>
    <row r="1423" ht="15">
      <c r="A1423" s="14" t="s">
        <v>7</v>
      </c>
    </row>
    <row r="1425" ht="15">
      <c r="A1425" s="14" t="s">
        <v>116</v>
      </c>
    </row>
    <row r="1426" ht="15">
      <c r="A1426" s="14" t="s">
        <v>117</v>
      </c>
    </row>
    <row r="1427" ht="15">
      <c r="A1427" s="14" t="s">
        <v>132</v>
      </c>
    </row>
    <row r="1428" ht="30">
      <c r="A1428" s="14" t="s">
        <v>133</v>
      </c>
    </row>
    <row r="1429" ht="15">
      <c r="A1429" s="14" t="s">
        <v>134</v>
      </c>
    </row>
    <row r="1430" ht="29.25">
      <c r="A1430" s="13" t="s">
        <v>135</v>
      </c>
    </row>
    <row r="1432" ht="15">
      <c r="A1432" s="14" t="s">
        <v>122</v>
      </c>
    </row>
    <row r="1434" ht="15">
      <c r="A1434" s="14" t="s">
        <v>136</v>
      </c>
    </row>
    <row r="1435" ht="15">
      <c r="A1435" s="14" t="s">
        <v>137</v>
      </c>
    </row>
    <row r="1436" ht="15">
      <c r="A1436" s="14" t="s">
        <v>138</v>
      </c>
    </row>
    <row r="1437" ht="15">
      <c r="A1437" s="14" t="s">
        <v>17</v>
      </c>
    </row>
    <row r="1438" ht="15">
      <c r="A1438" s="14" t="s">
        <v>139</v>
      </c>
    </row>
    <row r="1439" ht="15">
      <c r="A1439" s="14" t="s">
        <v>140</v>
      </c>
    </row>
    <row r="1440" ht="15">
      <c r="A1440" s="14" t="s">
        <v>141</v>
      </c>
    </row>
    <row r="1441" spans="2:5" ht="15">
      <c r="B1441" s="15">
        <v>3</v>
      </c>
      <c r="C1441" t="s">
        <v>142</v>
      </c>
      <c r="D1441" s="15">
        <v>8064</v>
      </c>
      <c r="E1441" s="15">
        <f>D1441*B1441</f>
        <v>24192</v>
      </c>
    </row>
    <row r="1443" spans="1:5" ht="15">
      <c r="A1443" s="20" t="s">
        <v>143</v>
      </c>
      <c r="B1443" s="21"/>
      <c r="C1443" s="22"/>
      <c r="D1443" s="21"/>
      <c r="E1443" s="21">
        <f>SUM(E1441:E1442,E1419)</f>
        <v>430822.4</v>
      </c>
    </row>
    <row r="1446" spans="1:5" ht="15.75" thickBot="1">
      <c r="A1446" s="26" t="s">
        <v>158</v>
      </c>
      <c r="B1446" s="27"/>
      <c r="C1446" s="28"/>
      <c r="D1446" s="27"/>
      <c r="E1446" s="27">
        <f>SUM(E1443,E1394)</f>
        <v>657748.6</v>
      </c>
    </row>
    <row r="1448" spans="1:5" ht="18.75">
      <c r="A1448" s="238" t="s">
        <v>159</v>
      </c>
      <c r="B1448" s="238"/>
      <c r="C1448" s="238"/>
      <c r="D1448" s="238"/>
      <c r="E1448" s="238"/>
    </row>
    <row r="1450" spans="1:5" ht="15">
      <c r="A1450" s="20" t="s">
        <v>112</v>
      </c>
      <c r="B1450" s="21"/>
      <c r="C1450" s="22"/>
      <c r="D1450" s="21"/>
      <c r="E1450" s="21"/>
    </row>
    <row r="1452" ht="15">
      <c r="A1452" s="13" t="s">
        <v>52</v>
      </c>
    </row>
    <row r="1453" ht="15">
      <c r="A1453" s="14" t="s">
        <v>53</v>
      </c>
    </row>
    <row r="1454" ht="15">
      <c r="A1454" s="14" t="s">
        <v>7</v>
      </c>
    </row>
    <row r="1456" ht="15">
      <c r="A1456" s="14" t="s">
        <v>54</v>
      </c>
    </row>
    <row r="1457" ht="15">
      <c r="A1457" s="14" t="s">
        <v>55</v>
      </c>
    </row>
    <row r="1458" ht="15">
      <c r="A1458" s="14" t="s">
        <v>56</v>
      </c>
    </row>
    <row r="1459" ht="15">
      <c r="A1459" s="14" t="s">
        <v>57</v>
      </c>
    </row>
    <row r="1460" ht="15">
      <c r="A1460" s="14" t="s">
        <v>58</v>
      </c>
    </row>
    <row r="1461" ht="15">
      <c r="A1461" s="14" t="s">
        <v>59</v>
      </c>
    </row>
    <row r="1462" ht="15">
      <c r="A1462" s="13" t="s">
        <v>60</v>
      </c>
    </row>
    <row r="1464" ht="15">
      <c r="A1464" s="14" t="s">
        <v>61</v>
      </c>
    </row>
    <row r="1466" ht="15">
      <c r="A1466" s="14" t="s">
        <v>62</v>
      </c>
    </row>
    <row r="1467" ht="15">
      <c r="A1467" s="14" t="s">
        <v>63</v>
      </c>
    </row>
    <row r="1468" ht="15">
      <c r="A1468" s="14" t="s">
        <v>64</v>
      </c>
    </row>
    <row r="1469" ht="15">
      <c r="A1469" s="14" t="s">
        <v>17</v>
      </c>
    </row>
    <row r="1470" ht="15">
      <c r="A1470" s="14" t="s">
        <v>65</v>
      </c>
    </row>
    <row r="1471" ht="15">
      <c r="A1471" s="14" t="s">
        <v>66</v>
      </c>
    </row>
    <row r="1472" ht="15">
      <c r="A1472" s="14" t="s">
        <v>67</v>
      </c>
    </row>
    <row r="1473" spans="2:5" ht="15">
      <c r="B1473" s="15">
        <v>38.4</v>
      </c>
      <c r="C1473" t="s">
        <v>25</v>
      </c>
      <c r="D1473" s="15">
        <v>2991.2</v>
      </c>
      <c r="E1473" s="15">
        <f>D1473*B1473</f>
        <v>114862.07999999999</v>
      </c>
    </row>
    <row r="1476" ht="15">
      <c r="A1476" s="1" t="s">
        <v>181</v>
      </c>
    </row>
    <row r="1477" ht="15">
      <c r="A1477" s="3" t="s">
        <v>182</v>
      </c>
    </row>
    <row r="1478" ht="15">
      <c r="A1478" s="3" t="s">
        <v>7</v>
      </c>
    </row>
    <row r="1479" ht="15">
      <c r="A1479" s="2"/>
    </row>
    <row r="1480" ht="15">
      <c r="A1480" s="3" t="s">
        <v>54</v>
      </c>
    </row>
    <row r="1481" ht="15">
      <c r="A1481" s="3" t="s">
        <v>55</v>
      </c>
    </row>
    <row r="1482" ht="15">
      <c r="A1482" s="3" t="s">
        <v>89</v>
      </c>
    </row>
    <row r="1483" ht="15">
      <c r="A1483" s="3" t="s">
        <v>183</v>
      </c>
    </row>
    <row r="1484" ht="15">
      <c r="A1484" s="3" t="s">
        <v>184</v>
      </c>
    </row>
    <row r="1485" ht="15">
      <c r="A1485" s="1" t="s">
        <v>185</v>
      </c>
    </row>
    <row r="1486" ht="15">
      <c r="A1486" s="2"/>
    </row>
    <row r="1487" ht="15">
      <c r="A1487" s="3" t="s">
        <v>61</v>
      </c>
    </row>
    <row r="1488" ht="15">
      <c r="A1488" s="2"/>
    </row>
    <row r="1489" ht="15">
      <c r="A1489" s="3" t="s">
        <v>186</v>
      </c>
    </row>
    <row r="1490" ht="15">
      <c r="A1490" s="3" t="s">
        <v>187</v>
      </c>
    </row>
    <row r="1491" ht="15">
      <c r="A1491" s="3" t="s">
        <v>188</v>
      </c>
    </row>
    <row r="1492" ht="15">
      <c r="A1492" s="3" t="s">
        <v>17</v>
      </c>
    </row>
    <row r="1493" ht="15">
      <c r="A1493" s="3" t="s">
        <v>189</v>
      </c>
    </row>
    <row r="1494" ht="15">
      <c r="A1494" s="3" t="s">
        <v>190</v>
      </c>
    </row>
    <row r="1495" ht="15">
      <c r="A1495" s="3" t="s">
        <v>191</v>
      </c>
    </row>
    <row r="1496" spans="2:5" ht="15">
      <c r="B1496" s="15">
        <v>3.84</v>
      </c>
      <c r="C1496" t="s">
        <v>88</v>
      </c>
      <c r="D1496" s="15">
        <v>595</v>
      </c>
      <c r="E1496" s="15">
        <f>D1496*B1496</f>
        <v>2284.7999999999997</v>
      </c>
    </row>
    <row r="1499" ht="15">
      <c r="A1499" s="1" t="s">
        <v>90</v>
      </c>
    </row>
    <row r="1500" ht="15">
      <c r="A1500" s="3" t="s">
        <v>91</v>
      </c>
    </row>
    <row r="1501" ht="15">
      <c r="A1501" s="3" t="s">
        <v>7</v>
      </c>
    </row>
    <row r="1502" ht="15">
      <c r="A1502" s="2"/>
    </row>
    <row r="1503" ht="15">
      <c r="A1503" s="3" t="s">
        <v>54</v>
      </c>
    </row>
    <row r="1504" ht="15">
      <c r="A1504" s="3" t="s">
        <v>55</v>
      </c>
    </row>
    <row r="1505" ht="15">
      <c r="A1505" s="3" t="s">
        <v>89</v>
      </c>
    </row>
    <row r="1506" ht="15">
      <c r="A1506" s="3" t="s">
        <v>92</v>
      </c>
    </row>
    <row r="1507" ht="15">
      <c r="A1507" s="3" t="s">
        <v>93</v>
      </c>
    </row>
    <row r="1508" ht="15">
      <c r="A1508" s="1" t="s">
        <v>94</v>
      </c>
    </row>
    <row r="1509" ht="15">
      <c r="A1509" s="2"/>
    </row>
    <row r="1510" ht="15">
      <c r="A1510" s="3" t="s">
        <v>61</v>
      </c>
    </row>
    <row r="1511" ht="15">
      <c r="A1511" s="2"/>
    </row>
    <row r="1512" ht="15">
      <c r="A1512" s="3" t="s">
        <v>95</v>
      </c>
    </row>
    <row r="1513" ht="15">
      <c r="A1513" s="3" t="s">
        <v>96</v>
      </c>
    </row>
    <row r="1514" ht="15">
      <c r="A1514" s="3" t="s">
        <v>97</v>
      </c>
    </row>
    <row r="1515" ht="15">
      <c r="A1515" s="3" t="s">
        <v>17</v>
      </c>
    </row>
    <row r="1516" ht="15">
      <c r="A1516" s="3" t="s">
        <v>98</v>
      </c>
    </row>
    <row r="1517" ht="15">
      <c r="A1517" s="3" t="s">
        <v>99</v>
      </c>
    </row>
    <row r="1518" ht="15">
      <c r="A1518" s="3" t="s">
        <v>100</v>
      </c>
    </row>
    <row r="1519" spans="2:5" ht="15">
      <c r="B1519" s="15">
        <v>38.4</v>
      </c>
      <c r="C1519" t="s">
        <v>25</v>
      </c>
      <c r="D1519" s="15">
        <v>322.3</v>
      </c>
      <c r="E1519" s="15">
        <f>D1519*B1519</f>
        <v>12376.32</v>
      </c>
    </row>
    <row r="1521" ht="15">
      <c r="A1521" s="1" t="s">
        <v>101</v>
      </c>
    </row>
    <row r="1522" ht="15">
      <c r="A1522" s="3" t="s">
        <v>102</v>
      </c>
    </row>
    <row r="1523" ht="15">
      <c r="A1523" s="3" t="s">
        <v>7</v>
      </c>
    </row>
    <row r="1524" ht="15">
      <c r="A1524" s="2"/>
    </row>
    <row r="1525" ht="15">
      <c r="A1525" s="3" t="s">
        <v>54</v>
      </c>
    </row>
    <row r="1526" ht="15">
      <c r="A1526" s="3" t="s">
        <v>55</v>
      </c>
    </row>
    <row r="1527" ht="15">
      <c r="A1527" s="3" t="s">
        <v>103</v>
      </c>
    </row>
    <row r="1528" ht="15">
      <c r="A1528" s="3" t="s">
        <v>104</v>
      </c>
    </row>
    <row r="1529" ht="15">
      <c r="A1529" s="3" t="s">
        <v>105</v>
      </c>
    </row>
    <row r="1530" ht="15">
      <c r="A1530" s="1" t="s">
        <v>106</v>
      </c>
    </row>
    <row r="1531" ht="15">
      <c r="A1531" s="2"/>
    </row>
    <row r="1532" ht="15">
      <c r="A1532" s="3" t="s">
        <v>61</v>
      </c>
    </row>
    <row r="1533" ht="15">
      <c r="A1533" s="2"/>
    </row>
    <row r="1534" ht="15">
      <c r="A1534" s="3" t="s">
        <v>107</v>
      </c>
    </row>
    <row r="1535" ht="15">
      <c r="A1535" s="3" t="s">
        <v>83</v>
      </c>
    </row>
    <row r="1536" ht="15">
      <c r="A1536" s="3" t="s">
        <v>108</v>
      </c>
    </row>
    <row r="1537" ht="15">
      <c r="A1537" s="3" t="s">
        <v>17</v>
      </c>
    </row>
    <row r="1538" ht="15">
      <c r="A1538" s="3" t="s">
        <v>109</v>
      </c>
    </row>
    <row r="1539" ht="15">
      <c r="A1539" s="3" t="s">
        <v>86</v>
      </c>
    </row>
    <row r="1540" ht="15">
      <c r="A1540" s="3" t="s">
        <v>110</v>
      </c>
    </row>
    <row r="1541" spans="2:5" ht="15">
      <c r="B1541" s="15">
        <v>5.76</v>
      </c>
      <c r="C1541" t="s">
        <v>88</v>
      </c>
      <c r="D1541" s="15">
        <v>420</v>
      </c>
      <c r="E1541" s="15">
        <f>D1541*B1541</f>
        <v>2419.2</v>
      </c>
    </row>
    <row r="1544" spans="1:5" ht="15">
      <c r="A1544" s="20" t="s">
        <v>113</v>
      </c>
      <c r="B1544" s="21"/>
      <c r="C1544" s="22"/>
      <c r="D1544" s="21"/>
      <c r="E1544" s="21">
        <f>SUM(E1473:E1541)</f>
        <v>131942.4</v>
      </c>
    </row>
    <row r="1547" spans="1:5" ht="15">
      <c r="A1547" s="17" t="s">
        <v>160</v>
      </c>
      <c r="B1547" s="18"/>
      <c r="C1547" s="19"/>
      <c r="D1547" s="18"/>
      <c r="E1547" s="18"/>
    </row>
    <row r="1548" spans="1:5" ht="15">
      <c r="A1548" s="33"/>
      <c r="B1548" s="34"/>
      <c r="C1548" s="35"/>
      <c r="D1548" s="34"/>
      <c r="E1548" s="34"/>
    </row>
    <row r="1549" ht="15">
      <c r="A1549" s="36" t="s">
        <v>165</v>
      </c>
    </row>
    <row r="1551" ht="15">
      <c r="A1551" s="13" t="s">
        <v>162</v>
      </c>
    </row>
    <row r="1552" ht="15">
      <c r="A1552" s="14" t="s">
        <v>163</v>
      </c>
    </row>
    <row r="1553" ht="15">
      <c r="A1553" s="14" t="s">
        <v>7</v>
      </c>
    </row>
    <row r="1555" ht="15">
      <c r="A1555" s="14" t="s">
        <v>116</v>
      </c>
    </row>
    <row r="1556" ht="15">
      <c r="A1556" s="14" t="s">
        <v>161</v>
      </c>
    </row>
    <row r="1557" ht="15">
      <c r="A1557" s="14" t="s">
        <v>164</v>
      </c>
    </row>
    <row r="1558" ht="15">
      <c r="A1558" s="14" t="s">
        <v>167</v>
      </c>
    </row>
    <row r="1559" ht="15">
      <c r="A1559" s="13" t="s">
        <v>166</v>
      </c>
    </row>
    <row r="1560" spans="1:5" ht="15">
      <c r="A1560" s="11" t="s">
        <v>168</v>
      </c>
      <c r="B1560" s="15">
        <v>38.4</v>
      </c>
      <c r="C1560" t="s">
        <v>25</v>
      </c>
      <c r="D1560" s="15">
        <v>11500</v>
      </c>
      <c r="E1560" s="15">
        <f>B1560*D1560</f>
        <v>441600</v>
      </c>
    </row>
    <row r="1562" spans="1:5" ht="15">
      <c r="A1562" s="17" t="s">
        <v>160</v>
      </c>
      <c r="B1562" s="21"/>
      <c r="C1562" s="22"/>
      <c r="D1562" s="21"/>
      <c r="E1562" s="21">
        <f>SUM(E1560:E1561)</f>
        <v>441600</v>
      </c>
    </row>
    <row r="1565" spans="1:5" ht="15.75" thickBot="1">
      <c r="A1565" s="26" t="s">
        <v>158</v>
      </c>
      <c r="B1565" s="27"/>
      <c r="C1565" s="28"/>
      <c r="D1565" s="27"/>
      <c r="E1565" s="27">
        <f>SUM(E1544,E1562)</f>
        <v>573542.4</v>
      </c>
    </row>
  </sheetData>
  <sheetProtection/>
  <mergeCells count="10">
    <mergeCell ref="A3:E3"/>
    <mergeCell ref="A31:E31"/>
    <mergeCell ref="A224:E224"/>
    <mergeCell ref="A416:E416"/>
    <mergeCell ref="A1276:E1276"/>
    <mergeCell ref="A1448:E1448"/>
    <mergeCell ref="A588:E588"/>
    <mergeCell ref="A760:E760"/>
    <mergeCell ref="A932:E932"/>
    <mergeCell ref="A1104:E1104"/>
  </mergeCells>
  <printOptions/>
  <pageMargins left="0.7086614173228347" right="0.7086614173228347" top="0.54" bottom="0.48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223">
      <selection activeCell="G111" sqref="G111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36</v>
      </c>
      <c r="C1" s="85" t="s">
        <v>24</v>
      </c>
      <c r="D1" s="85" t="s">
        <v>22</v>
      </c>
      <c r="E1" s="85" t="s">
        <v>21</v>
      </c>
      <c r="F1" s="85" t="s">
        <v>23</v>
      </c>
    </row>
    <row r="2" spans="2:5" ht="15">
      <c r="B2" s="12"/>
      <c r="C2" s="37"/>
      <c r="D2" s="37"/>
      <c r="E2" s="37"/>
    </row>
    <row r="3" spans="1:6" ht="15">
      <c r="A3" s="19"/>
      <c r="B3" s="19"/>
      <c r="C3" s="86"/>
      <c r="D3" s="86"/>
      <c r="E3" s="86"/>
      <c r="F3" s="86"/>
    </row>
    <row r="4" spans="2:6" ht="18.75">
      <c r="B4" s="238" t="s">
        <v>285</v>
      </c>
      <c r="C4" s="238"/>
      <c r="D4" s="238"/>
      <c r="E4" s="238"/>
      <c r="F4" s="238"/>
    </row>
    <row r="5" spans="2:5" ht="18.75">
      <c r="B5" s="16"/>
      <c r="C5" s="15"/>
      <c r="E5" s="15"/>
    </row>
    <row r="6" spans="2:6" ht="15">
      <c r="B6" s="23" t="s">
        <v>112</v>
      </c>
      <c r="C6" s="18"/>
      <c r="D6" s="19"/>
      <c r="E6" s="18"/>
      <c r="F6" s="86"/>
    </row>
    <row r="7" spans="2:5" ht="15">
      <c r="B7" s="12"/>
      <c r="C7" s="15"/>
      <c r="E7" s="15"/>
    </row>
    <row r="8" spans="2:5" ht="15">
      <c r="B8" s="13" t="s">
        <v>52</v>
      </c>
      <c r="C8" s="15"/>
      <c r="E8" s="15"/>
    </row>
    <row r="9" spans="2:5" ht="15">
      <c r="B9" s="14" t="s">
        <v>53</v>
      </c>
      <c r="C9" s="15"/>
      <c r="E9" s="15"/>
    </row>
    <row r="10" spans="2:5" ht="15">
      <c r="B10" s="14" t="s">
        <v>7</v>
      </c>
      <c r="C10" s="15"/>
      <c r="E10" s="15"/>
    </row>
    <row r="11" spans="2:5" ht="15">
      <c r="B11" s="12"/>
      <c r="C11" s="15"/>
      <c r="E11" s="15"/>
    </row>
    <row r="12" spans="2:5" ht="15">
      <c r="B12" s="14" t="s">
        <v>54</v>
      </c>
      <c r="C12" s="15"/>
      <c r="E12" s="15"/>
    </row>
    <row r="13" spans="2:5" ht="15">
      <c r="B13" s="14" t="s">
        <v>55</v>
      </c>
      <c r="C13" s="15"/>
      <c r="E13" s="15"/>
    </row>
    <row r="14" spans="2:5" ht="15">
      <c r="B14" s="14" t="s">
        <v>56</v>
      </c>
      <c r="C14" s="15"/>
      <c r="E14" s="15"/>
    </row>
    <row r="15" spans="2:5" ht="15">
      <c r="B15" s="14" t="s">
        <v>57</v>
      </c>
      <c r="C15" s="15"/>
      <c r="E15" s="15"/>
    </row>
    <row r="16" spans="2:5" ht="15">
      <c r="B16" s="14" t="s">
        <v>58</v>
      </c>
      <c r="C16" s="15"/>
      <c r="E16" s="15"/>
    </row>
    <row r="17" spans="2:5" ht="15">
      <c r="B17" s="14" t="s">
        <v>59</v>
      </c>
      <c r="C17" s="15"/>
      <c r="E17" s="15"/>
    </row>
    <row r="18" spans="2:5" ht="15">
      <c r="B18" s="13" t="s">
        <v>60</v>
      </c>
      <c r="C18" s="15"/>
      <c r="E18" s="15"/>
    </row>
    <row r="19" spans="2:5" ht="15">
      <c r="B19" s="12"/>
      <c r="C19" s="15"/>
      <c r="E19" s="15"/>
    </row>
    <row r="20" spans="2:5" ht="15">
      <c r="B20" s="14" t="s">
        <v>61</v>
      </c>
      <c r="C20" s="15"/>
      <c r="E20" s="15"/>
    </row>
    <row r="21" spans="2:5" ht="15">
      <c r="B21" s="12"/>
      <c r="C21" s="15"/>
      <c r="E21" s="15"/>
    </row>
    <row r="22" spans="2:5" ht="15">
      <c r="B22" s="14" t="s">
        <v>62</v>
      </c>
      <c r="C22" s="15"/>
      <c r="E22" s="15"/>
    </row>
    <row r="23" spans="2:5" ht="15">
      <c r="B23" s="14" t="s">
        <v>63</v>
      </c>
      <c r="C23" s="15"/>
      <c r="E23" s="15"/>
    </row>
    <row r="24" spans="2:5" ht="15">
      <c r="B24" s="14" t="s">
        <v>64</v>
      </c>
      <c r="C24" s="15"/>
      <c r="E24" s="15"/>
    </row>
    <row r="25" spans="2:5" ht="15">
      <c r="B25" s="14" t="s">
        <v>17</v>
      </c>
      <c r="C25" s="15"/>
      <c r="E25" s="15"/>
    </row>
    <row r="26" spans="2:5" ht="15">
      <c r="B26" s="14" t="s">
        <v>65</v>
      </c>
      <c r="C26" s="15"/>
      <c r="E26" s="15"/>
    </row>
    <row r="27" spans="2:5" ht="15">
      <c r="B27" s="14" t="s">
        <v>66</v>
      </c>
      <c r="C27" s="15"/>
      <c r="E27" s="15"/>
    </row>
    <row r="28" spans="2:5" ht="15">
      <c r="B28" s="14" t="s">
        <v>67</v>
      </c>
      <c r="C28" s="15"/>
      <c r="E28" s="15"/>
    </row>
    <row r="29" spans="2:6" ht="15">
      <c r="B29" s="12"/>
      <c r="C29" s="15">
        <v>243.2</v>
      </c>
      <c r="D29" t="s">
        <v>25</v>
      </c>
      <c r="E29" s="15">
        <v>2991.2</v>
      </c>
      <c r="F29" s="37">
        <f>E29*C29</f>
        <v>727459.84</v>
      </c>
    </row>
    <row r="30" spans="2:5" ht="15">
      <c r="B30" s="12"/>
      <c r="C30" s="15"/>
      <c r="E30" s="15"/>
    </row>
    <row r="31" spans="2:5" ht="15">
      <c r="B31" s="13" t="s">
        <v>68</v>
      </c>
      <c r="C31" s="15"/>
      <c r="E31" s="15"/>
    </row>
    <row r="32" spans="2:5" ht="15">
      <c r="B32" s="14" t="s">
        <v>69</v>
      </c>
      <c r="C32" s="15"/>
      <c r="E32" s="15"/>
    </row>
    <row r="33" spans="2:5" ht="15">
      <c r="B33" s="14" t="s">
        <v>7</v>
      </c>
      <c r="C33" s="15"/>
      <c r="E33" s="15"/>
    </row>
    <row r="34" spans="2:5" ht="15">
      <c r="B34" s="12"/>
      <c r="C34" s="15"/>
      <c r="E34" s="15"/>
    </row>
    <row r="35" spans="2:5" ht="15">
      <c r="B35" s="14" t="s">
        <v>54</v>
      </c>
      <c r="C35" s="15"/>
      <c r="E35" s="15"/>
    </row>
    <row r="36" spans="2:5" ht="15">
      <c r="B36" s="14" t="s">
        <v>55</v>
      </c>
      <c r="C36" s="15"/>
      <c r="E36" s="15"/>
    </row>
    <row r="37" spans="2:5" ht="15">
      <c r="B37" s="14" t="s">
        <v>56</v>
      </c>
      <c r="C37" s="15"/>
      <c r="E37" s="15"/>
    </row>
    <row r="38" spans="2:5" ht="30">
      <c r="B38" s="14" t="s">
        <v>70</v>
      </c>
      <c r="C38" s="15"/>
      <c r="E38" s="15"/>
    </row>
    <row r="39" spans="2:5" ht="15">
      <c r="B39" s="13" t="s">
        <v>71</v>
      </c>
      <c r="C39" s="15"/>
      <c r="E39" s="15"/>
    </row>
    <row r="40" spans="2:5" ht="15">
      <c r="B40" s="12"/>
      <c r="C40" s="15"/>
      <c r="E40" s="15"/>
    </row>
    <row r="41" spans="2:5" ht="15">
      <c r="B41" s="14" t="s">
        <v>61</v>
      </c>
      <c r="C41" s="15"/>
      <c r="E41" s="15"/>
    </row>
    <row r="42" spans="2:5" ht="15">
      <c r="B42" s="12"/>
      <c r="C42" s="15"/>
      <c r="E42" s="15"/>
    </row>
    <row r="43" spans="2:5" ht="15">
      <c r="B43" s="14" t="s">
        <v>72</v>
      </c>
      <c r="C43" s="15"/>
      <c r="E43" s="15"/>
    </row>
    <row r="44" spans="2:5" ht="15">
      <c r="B44" s="14" t="s">
        <v>63</v>
      </c>
      <c r="C44" s="15"/>
      <c r="E44" s="15"/>
    </row>
    <row r="45" spans="2:5" ht="15">
      <c r="B45" s="14" t="s">
        <v>73</v>
      </c>
      <c r="C45" s="15"/>
      <c r="E45" s="15"/>
    </row>
    <row r="46" spans="2:5" ht="15">
      <c r="B46" s="14" t="s">
        <v>17</v>
      </c>
      <c r="C46" s="15"/>
      <c r="E46" s="15"/>
    </row>
    <row r="47" spans="2:5" ht="15">
      <c r="B47" s="14" t="s">
        <v>74</v>
      </c>
      <c r="C47" s="15"/>
      <c r="E47" s="15"/>
    </row>
    <row r="48" spans="2:5" ht="15">
      <c r="B48" s="14" t="s">
        <v>66</v>
      </c>
      <c r="C48" s="15"/>
      <c r="E48" s="15"/>
    </row>
    <row r="49" spans="2:5" ht="15">
      <c r="B49" s="14" t="s">
        <v>75</v>
      </c>
      <c r="C49" s="15"/>
      <c r="E49" s="15"/>
    </row>
    <row r="50" spans="2:6" ht="15">
      <c r="B50" s="12"/>
      <c r="C50" s="15">
        <v>22</v>
      </c>
      <c r="D50" t="s">
        <v>25</v>
      </c>
      <c r="E50" s="15">
        <v>240.8</v>
      </c>
      <c r="F50" s="37">
        <f>E50*C50</f>
        <v>5297.6</v>
      </c>
    </row>
    <row r="51" spans="2:5" ht="15">
      <c r="B51" s="12"/>
      <c r="C51" s="15"/>
      <c r="E51" s="15"/>
    </row>
    <row r="52" spans="2:5" ht="15">
      <c r="B52" s="13" t="s">
        <v>76</v>
      </c>
      <c r="C52" s="15"/>
      <c r="E52" s="15"/>
    </row>
    <row r="53" spans="2:5" ht="15">
      <c r="B53" s="14" t="s">
        <v>77</v>
      </c>
      <c r="C53" s="15"/>
      <c r="E53" s="15"/>
    </row>
    <row r="54" spans="2:5" ht="15">
      <c r="B54" s="14" t="s">
        <v>7</v>
      </c>
      <c r="C54" s="15"/>
      <c r="E54" s="15"/>
    </row>
    <row r="55" spans="2:5" ht="15">
      <c r="B55" s="12"/>
      <c r="C55" s="15"/>
      <c r="E55" s="15"/>
    </row>
    <row r="56" spans="2:5" ht="15">
      <c r="B56" s="14" t="s">
        <v>54</v>
      </c>
      <c r="C56" s="15"/>
      <c r="E56" s="15"/>
    </row>
    <row r="57" spans="2:5" ht="15">
      <c r="B57" s="14" t="s">
        <v>55</v>
      </c>
      <c r="C57" s="15"/>
      <c r="E57" s="15"/>
    </row>
    <row r="58" spans="2:5" ht="15">
      <c r="B58" s="14" t="s">
        <v>78</v>
      </c>
      <c r="C58" s="15"/>
      <c r="E58" s="15"/>
    </row>
    <row r="59" spans="2:5" ht="30">
      <c r="B59" s="14" t="s">
        <v>79</v>
      </c>
      <c r="C59" s="15"/>
      <c r="E59" s="15"/>
    </row>
    <row r="60" spans="2:5" ht="15">
      <c r="B60" s="14" t="s">
        <v>80</v>
      </c>
      <c r="C60" s="15"/>
      <c r="E60" s="15"/>
    </row>
    <row r="61" spans="2:5" ht="15">
      <c r="B61" s="13" t="s">
        <v>81</v>
      </c>
      <c r="C61" s="15"/>
      <c r="E61" s="15"/>
    </row>
    <row r="62" spans="2:5" ht="15">
      <c r="B62" s="12"/>
      <c r="C62" s="15"/>
      <c r="E62" s="15"/>
    </row>
    <row r="63" spans="2:5" ht="15">
      <c r="B63" s="14" t="s">
        <v>61</v>
      </c>
      <c r="C63" s="15"/>
      <c r="E63" s="15"/>
    </row>
    <row r="64" spans="2:5" ht="15">
      <c r="B64" s="12"/>
      <c r="C64" s="15"/>
      <c r="E64" s="15"/>
    </row>
    <row r="65" spans="2:5" ht="15">
      <c r="B65" s="14" t="s">
        <v>82</v>
      </c>
      <c r="C65" s="15"/>
      <c r="E65" s="15"/>
    </row>
    <row r="66" spans="2:5" ht="15">
      <c r="B66" s="14" t="s">
        <v>83</v>
      </c>
      <c r="C66" s="15"/>
      <c r="E66" s="15"/>
    </row>
    <row r="67" spans="2:5" ht="15">
      <c r="B67" s="14" t="s">
        <v>84</v>
      </c>
      <c r="C67" s="15"/>
      <c r="E67" s="15"/>
    </row>
    <row r="68" spans="2:5" ht="15">
      <c r="B68" s="14" t="s">
        <v>17</v>
      </c>
      <c r="C68" s="15"/>
      <c r="E68" s="15"/>
    </row>
    <row r="69" spans="2:5" ht="15">
      <c r="B69" s="14" t="s">
        <v>85</v>
      </c>
      <c r="C69" s="15"/>
      <c r="E69" s="15"/>
    </row>
    <row r="70" spans="2:5" ht="15">
      <c r="B70" s="14" t="s">
        <v>86</v>
      </c>
      <c r="C70" s="15"/>
      <c r="E70" s="15"/>
    </row>
    <row r="71" spans="2:5" ht="15">
      <c r="B71" s="14" t="s">
        <v>87</v>
      </c>
      <c r="C71" s="15"/>
      <c r="E71" s="15"/>
    </row>
    <row r="72" spans="2:6" ht="15">
      <c r="B72" s="12"/>
      <c r="C72" s="15">
        <v>88</v>
      </c>
      <c r="D72" t="s">
        <v>88</v>
      </c>
      <c r="E72" s="15">
        <v>1480</v>
      </c>
      <c r="F72" s="37">
        <f>E72*C72</f>
        <v>130240</v>
      </c>
    </row>
    <row r="73" spans="2:5" ht="15">
      <c r="B73" s="12"/>
      <c r="C73" s="15"/>
      <c r="E73" s="15"/>
    </row>
    <row r="74" spans="2:5" ht="15">
      <c r="B74" s="1" t="s">
        <v>181</v>
      </c>
      <c r="C74" s="15"/>
      <c r="E74" s="15"/>
    </row>
    <row r="75" spans="2:5" ht="15">
      <c r="B75" s="3" t="s">
        <v>182</v>
      </c>
      <c r="C75" s="15"/>
      <c r="E75" s="15"/>
    </row>
    <row r="76" spans="2:5" ht="15">
      <c r="B76" s="3" t="s">
        <v>7</v>
      </c>
      <c r="C76" s="15"/>
      <c r="E76" s="15"/>
    </row>
    <row r="77" spans="2:5" ht="15">
      <c r="B77" s="2"/>
      <c r="C77" s="15"/>
      <c r="E77" s="15"/>
    </row>
    <row r="78" spans="2:5" ht="15">
      <c r="B78" s="3" t="s">
        <v>54</v>
      </c>
      <c r="C78" s="15"/>
      <c r="E78" s="15"/>
    </row>
    <row r="79" spans="2:5" ht="15">
      <c r="B79" s="3" t="s">
        <v>55</v>
      </c>
      <c r="C79" s="15"/>
      <c r="E79" s="15"/>
    </row>
    <row r="80" spans="2:5" ht="15">
      <c r="B80" s="3" t="s">
        <v>89</v>
      </c>
      <c r="C80" s="15"/>
      <c r="E80" s="15"/>
    </row>
    <row r="81" spans="2:5" ht="15">
      <c r="B81" s="3" t="s">
        <v>183</v>
      </c>
      <c r="C81" s="15"/>
      <c r="E81" s="15"/>
    </row>
    <row r="82" spans="2:5" ht="15">
      <c r="B82" s="3" t="s">
        <v>184</v>
      </c>
      <c r="C82" s="15"/>
      <c r="E82" s="15"/>
    </row>
    <row r="83" spans="2:5" ht="15">
      <c r="B83" s="1" t="s">
        <v>185</v>
      </c>
      <c r="C83" s="15"/>
      <c r="E83" s="15"/>
    </row>
    <row r="84" spans="2:5" ht="15">
      <c r="B84" s="2"/>
      <c r="C84" s="15"/>
      <c r="E84" s="15"/>
    </row>
    <row r="85" spans="2:5" ht="15">
      <c r="B85" s="3" t="s">
        <v>61</v>
      </c>
      <c r="C85" s="15"/>
      <c r="E85" s="15"/>
    </row>
    <row r="86" spans="2:5" ht="15">
      <c r="B86" s="2"/>
      <c r="C86" s="15"/>
      <c r="E86" s="15"/>
    </row>
    <row r="87" spans="2:5" ht="15">
      <c r="B87" s="3" t="s">
        <v>186</v>
      </c>
      <c r="C87" s="15"/>
      <c r="E87" s="15"/>
    </row>
    <row r="88" spans="2:5" ht="15">
      <c r="B88" s="3" t="s">
        <v>187</v>
      </c>
      <c r="C88" s="15"/>
      <c r="E88" s="15"/>
    </row>
    <row r="89" spans="2:5" ht="15">
      <c r="B89" s="3" t="s">
        <v>188</v>
      </c>
      <c r="C89" s="15"/>
      <c r="E89" s="15"/>
    </row>
    <row r="90" spans="2:5" ht="15">
      <c r="B90" s="3" t="s">
        <v>17</v>
      </c>
      <c r="C90" s="15"/>
      <c r="E90" s="15"/>
    </row>
    <row r="91" spans="2:5" ht="15">
      <c r="B91" s="3" t="s">
        <v>189</v>
      </c>
      <c r="C91" s="15"/>
      <c r="E91" s="15"/>
    </row>
    <row r="92" spans="2:5" ht="15">
      <c r="B92" s="3" t="s">
        <v>190</v>
      </c>
      <c r="C92" s="15"/>
      <c r="E92" s="15"/>
    </row>
    <row r="93" spans="2:5" ht="15">
      <c r="B93" s="3" t="s">
        <v>191</v>
      </c>
      <c r="C93" s="15"/>
      <c r="E93" s="15"/>
    </row>
    <row r="94" spans="2:6" ht="15">
      <c r="B94" s="12"/>
      <c r="C94" s="15">
        <v>36.4</v>
      </c>
      <c r="D94" t="s">
        <v>88</v>
      </c>
      <c r="E94" s="15">
        <v>595</v>
      </c>
      <c r="F94" s="37">
        <f>E94*C94</f>
        <v>21658</v>
      </c>
    </row>
    <row r="95" spans="2:5" ht="15">
      <c r="B95" s="12"/>
      <c r="C95" s="15"/>
      <c r="E95" s="15"/>
    </row>
    <row r="96" spans="2:5" ht="15">
      <c r="B96" s="12"/>
      <c r="C96" s="15"/>
      <c r="E96" s="15"/>
    </row>
    <row r="97" spans="2:5" ht="15">
      <c r="B97" s="1" t="s">
        <v>90</v>
      </c>
      <c r="C97" s="15"/>
      <c r="E97" s="15"/>
    </row>
    <row r="98" spans="2:5" ht="15">
      <c r="B98" s="3" t="s">
        <v>91</v>
      </c>
      <c r="C98" s="15"/>
      <c r="E98" s="15"/>
    </row>
    <row r="99" spans="2:5" ht="15">
      <c r="B99" s="3" t="s">
        <v>7</v>
      </c>
      <c r="C99" s="15"/>
      <c r="E99" s="15"/>
    </row>
    <row r="100" spans="2:5" ht="15">
      <c r="B100" s="2"/>
      <c r="C100" s="15"/>
      <c r="E100" s="15"/>
    </row>
    <row r="101" spans="2:5" ht="15">
      <c r="B101" s="3" t="s">
        <v>54</v>
      </c>
      <c r="C101" s="15"/>
      <c r="E101" s="15"/>
    </row>
    <row r="102" spans="2:5" ht="15">
      <c r="B102" s="3" t="s">
        <v>55</v>
      </c>
      <c r="C102" s="15"/>
      <c r="E102" s="15"/>
    </row>
    <row r="103" spans="2:5" ht="15">
      <c r="B103" s="3" t="s">
        <v>89</v>
      </c>
      <c r="C103" s="15"/>
      <c r="E103" s="15"/>
    </row>
    <row r="104" spans="2:5" ht="15">
      <c r="B104" s="3" t="s">
        <v>92</v>
      </c>
      <c r="C104" s="15"/>
      <c r="E104" s="15"/>
    </row>
    <row r="105" spans="2:5" ht="15">
      <c r="B105" s="3" t="s">
        <v>93</v>
      </c>
      <c r="C105" s="15"/>
      <c r="E105" s="15"/>
    </row>
    <row r="106" spans="2:5" ht="15">
      <c r="B106" s="1" t="s">
        <v>94</v>
      </c>
      <c r="C106" s="15"/>
      <c r="E106" s="15"/>
    </row>
    <row r="107" spans="2:5" ht="15">
      <c r="B107" s="2"/>
      <c r="C107" s="15"/>
      <c r="E107" s="15"/>
    </row>
    <row r="108" spans="2:5" ht="15">
      <c r="B108" s="3" t="s">
        <v>61</v>
      </c>
      <c r="C108" s="15"/>
      <c r="E108" s="15"/>
    </row>
    <row r="109" spans="2:5" ht="15">
      <c r="B109" s="2"/>
      <c r="C109" s="15"/>
      <c r="E109" s="15"/>
    </row>
    <row r="110" spans="2:5" ht="15">
      <c r="B110" s="3" t="s">
        <v>95</v>
      </c>
      <c r="C110" s="15"/>
      <c r="E110" s="15"/>
    </row>
    <row r="111" spans="2:5" ht="15">
      <c r="B111" s="3" t="s">
        <v>96</v>
      </c>
      <c r="C111" s="15"/>
      <c r="E111" s="15"/>
    </row>
    <row r="112" spans="2:5" ht="15">
      <c r="B112" s="3" t="s">
        <v>97</v>
      </c>
      <c r="C112" s="15"/>
      <c r="E112" s="15"/>
    </row>
    <row r="113" spans="2:5" ht="15">
      <c r="B113" s="3" t="s">
        <v>17</v>
      </c>
      <c r="C113" s="15"/>
      <c r="E113" s="15"/>
    </row>
    <row r="114" spans="2:5" ht="15">
      <c r="B114" s="3" t="s">
        <v>98</v>
      </c>
      <c r="C114" s="15"/>
      <c r="E114" s="15"/>
    </row>
    <row r="115" spans="2:5" ht="15">
      <c r="B115" s="3" t="s">
        <v>99</v>
      </c>
      <c r="C115" s="15"/>
      <c r="E115" s="15"/>
    </row>
    <row r="116" spans="2:5" ht="15">
      <c r="B116" s="3" t="s">
        <v>100</v>
      </c>
      <c r="C116" s="15"/>
      <c r="E116" s="15"/>
    </row>
    <row r="117" spans="2:6" ht="15">
      <c r="B117" s="12"/>
      <c r="C117" s="15">
        <v>243.2</v>
      </c>
      <c r="D117" t="s">
        <v>25</v>
      </c>
      <c r="E117" s="15">
        <v>322.3</v>
      </c>
      <c r="F117" s="37">
        <f>E117*C117</f>
        <v>78383.36</v>
      </c>
    </row>
    <row r="118" spans="2:5" ht="15">
      <c r="B118" s="12"/>
      <c r="C118" s="15"/>
      <c r="E118" s="15"/>
    </row>
    <row r="119" spans="2:5" ht="15">
      <c r="B119" s="1" t="s">
        <v>101</v>
      </c>
      <c r="C119" s="15"/>
      <c r="E119" s="15"/>
    </row>
    <row r="120" spans="2:5" ht="15">
      <c r="B120" s="3" t="s">
        <v>102</v>
      </c>
      <c r="C120" s="15"/>
      <c r="E120" s="15"/>
    </row>
    <row r="121" spans="2:5" ht="15">
      <c r="B121" s="3" t="s">
        <v>7</v>
      </c>
      <c r="C121" s="15"/>
      <c r="E121" s="15"/>
    </row>
    <row r="122" spans="2:5" ht="15">
      <c r="B122" s="2"/>
      <c r="C122" s="15"/>
      <c r="E122" s="15"/>
    </row>
    <row r="123" spans="2:5" ht="15">
      <c r="B123" s="3" t="s">
        <v>54</v>
      </c>
      <c r="C123" s="15"/>
      <c r="E123" s="15"/>
    </row>
    <row r="124" spans="2:5" ht="15">
      <c r="B124" s="3" t="s">
        <v>55</v>
      </c>
      <c r="C124" s="15"/>
      <c r="E124" s="15"/>
    </row>
    <row r="125" spans="2:5" ht="15">
      <c r="B125" s="3" t="s">
        <v>103</v>
      </c>
      <c r="C125" s="15"/>
      <c r="E125" s="15"/>
    </row>
    <row r="126" spans="2:5" ht="15">
      <c r="B126" s="3" t="s">
        <v>104</v>
      </c>
      <c r="C126" s="15"/>
      <c r="E126" s="15"/>
    </row>
    <row r="127" spans="2:5" ht="15">
      <c r="B127" s="3" t="s">
        <v>105</v>
      </c>
      <c r="C127" s="15"/>
      <c r="E127" s="15"/>
    </row>
    <row r="128" spans="2:5" ht="15">
      <c r="B128" s="1" t="s">
        <v>106</v>
      </c>
      <c r="C128" s="15"/>
      <c r="E128" s="15"/>
    </row>
    <row r="129" spans="2:5" ht="15">
      <c r="B129" s="2"/>
      <c r="C129" s="15"/>
      <c r="E129" s="15"/>
    </row>
    <row r="130" spans="2:5" ht="15">
      <c r="B130" s="3" t="s">
        <v>61</v>
      </c>
      <c r="C130" s="15"/>
      <c r="E130" s="15"/>
    </row>
    <row r="131" spans="2:5" ht="15">
      <c r="B131" s="2"/>
      <c r="C131" s="15"/>
      <c r="E131" s="15"/>
    </row>
    <row r="132" spans="2:5" ht="15">
      <c r="B132" s="3" t="s">
        <v>107</v>
      </c>
      <c r="C132" s="15"/>
      <c r="E132" s="15"/>
    </row>
    <row r="133" spans="2:5" ht="15">
      <c r="B133" s="3" t="s">
        <v>83</v>
      </c>
      <c r="C133" s="15"/>
      <c r="E133" s="15"/>
    </row>
    <row r="134" spans="2:5" ht="15">
      <c r="B134" s="3" t="s">
        <v>108</v>
      </c>
      <c r="C134" s="15"/>
      <c r="E134" s="15"/>
    </row>
    <row r="135" spans="2:5" ht="15">
      <c r="B135" s="3" t="s">
        <v>17</v>
      </c>
      <c r="C135" s="15"/>
      <c r="E135" s="15"/>
    </row>
    <row r="136" spans="2:5" ht="15">
      <c r="B136" s="3" t="s">
        <v>109</v>
      </c>
      <c r="C136" s="15"/>
      <c r="E136" s="15"/>
    </row>
    <row r="137" spans="2:5" ht="15">
      <c r="B137" s="3" t="s">
        <v>86</v>
      </c>
      <c r="C137" s="15"/>
      <c r="E137" s="15"/>
    </row>
    <row r="138" spans="2:5" ht="15">
      <c r="B138" s="3" t="s">
        <v>110</v>
      </c>
      <c r="C138" s="15"/>
      <c r="E138" s="15"/>
    </row>
    <row r="139" spans="2:6" ht="15">
      <c r="B139" s="12"/>
      <c r="C139" s="15">
        <v>88</v>
      </c>
      <c r="D139" t="s">
        <v>88</v>
      </c>
      <c r="E139" s="15">
        <v>420</v>
      </c>
      <c r="F139" s="37">
        <f>E139*C139</f>
        <v>36960</v>
      </c>
    </row>
    <row r="140" spans="2:5" ht="15">
      <c r="B140" s="12"/>
      <c r="C140" s="15"/>
      <c r="E140" s="15"/>
    </row>
    <row r="141" spans="2:5" ht="15">
      <c r="B141" s="12"/>
      <c r="C141" s="15"/>
      <c r="E141" s="15"/>
    </row>
    <row r="142" spans="2:6" ht="15">
      <c r="B142" s="17" t="s">
        <v>113</v>
      </c>
      <c r="C142" s="18"/>
      <c r="D142" s="19"/>
      <c r="E142" s="18"/>
      <c r="F142" s="86">
        <f>SUM(F139,F117,F94,F72,F50,F29)</f>
        <v>999998.7999999999</v>
      </c>
    </row>
    <row r="143" spans="2:5" ht="15">
      <c r="B143" s="12"/>
      <c r="C143" s="15"/>
      <c r="E143" s="15"/>
    </row>
    <row r="144" spans="2:5" ht="15">
      <c r="B144" s="12"/>
      <c r="C144" s="15"/>
      <c r="E144" s="15"/>
    </row>
    <row r="145" spans="2:6" ht="15">
      <c r="B145" s="17" t="s">
        <v>129</v>
      </c>
      <c r="C145" s="18"/>
      <c r="D145" s="19"/>
      <c r="E145" s="18"/>
      <c r="F145" s="86"/>
    </row>
    <row r="146" spans="2:5" ht="15">
      <c r="B146" s="12"/>
      <c r="C146" s="15"/>
      <c r="E146" s="15"/>
    </row>
    <row r="147" spans="2:5" ht="15">
      <c r="B147" s="13" t="s">
        <v>114</v>
      </c>
      <c r="C147" s="15"/>
      <c r="E147" s="15"/>
    </row>
    <row r="148" spans="2:5" ht="15">
      <c r="B148" s="14" t="s">
        <v>115</v>
      </c>
      <c r="C148" s="15"/>
      <c r="E148" s="15"/>
    </row>
    <row r="149" spans="2:5" ht="15">
      <c r="B149" s="14" t="s">
        <v>7</v>
      </c>
      <c r="C149" s="15"/>
      <c r="E149" s="15"/>
    </row>
    <row r="150" spans="2:5" ht="15">
      <c r="B150" s="12"/>
      <c r="C150" s="15"/>
      <c r="E150" s="15"/>
    </row>
    <row r="151" spans="2:5" ht="15">
      <c r="B151" s="14" t="s">
        <v>116</v>
      </c>
      <c r="C151" s="15"/>
      <c r="E151" s="15"/>
    </row>
    <row r="152" spans="2:5" ht="15">
      <c r="B152" s="14" t="s">
        <v>117</v>
      </c>
      <c r="C152" s="15"/>
      <c r="E152" s="15"/>
    </row>
    <row r="153" spans="2:5" ht="15">
      <c r="B153" s="14" t="s">
        <v>118</v>
      </c>
      <c r="C153" s="15"/>
      <c r="E153" s="15"/>
    </row>
    <row r="154" spans="2:5" ht="45">
      <c r="B154" s="14" t="s">
        <v>119</v>
      </c>
      <c r="C154" s="15"/>
      <c r="E154" s="15"/>
    </row>
    <row r="155" spans="2:5" ht="15">
      <c r="B155" s="14" t="s">
        <v>120</v>
      </c>
      <c r="C155" s="15"/>
      <c r="E155" s="15"/>
    </row>
    <row r="156" spans="2:5" ht="15">
      <c r="B156" s="13" t="s">
        <v>121</v>
      </c>
      <c r="C156" s="15"/>
      <c r="E156" s="15"/>
    </row>
    <row r="157" spans="2:5" ht="15">
      <c r="B157" s="12"/>
      <c r="C157" s="15"/>
      <c r="E157" s="15"/>
    </row>
    <row r="158" spans="2:5" ht="15">
      <c r="B158" s="14" t="s">
        <v>122</v>
      </c>
      <c r="C158" s="15"/>
      <c r="E158" s="15"/>
    </row>
    <row r="159" spans="2:5" ht="15">
      <c r="B159" s="12"/>
      <c r="C159" s="15"/>
      <c r="E159" s="15"/>
    </row>
    <row r="160" spans="2:5" ht="15">
      <c r="B160" s="14" t="s">
        <v>123</v>
      </c>
      <c r="C160" s="15"/>
      <c r="E160" s="15"/>
    </row>
    <row r="161" spans="2:5" ht="15">
      <c r="B161" s="14" t="s">
        <v>124</v>
      </c>
      <c r="C161" s="15"/>
      <c r="E161" s="15"/>
    </row>
    <row r="162" spans="2:5" ht="15">
      <c r="B162" s="14" t="s">
        <v>125</v>
      </c>
      <c r="C162" s="15"/>
      <c r="E162" s="15"/>
    </row>
    <row r="163" spans="2:5" ht="15">
      <c r="B163" s="14" t="s">
        <v>17</v>
      </c>
      <c r="C163" s="15"/>
      <c r="E163" s="15"/>
    </row>
    <row r="164" spans="2:5" ht="15">
      <c r="B164" s="14" t="s">
        <v>126</v>
      </c>
      <c r="C164" s="15"/>
      <c r="E164" s="15"/>
    </row>
    <row r="165" spans="2:5" ht="15">
      <c r="B165" s="14" t="s">
        <v>127</v>
      </c>
      <c r="C165" s="15"/>
      <c r="E165" s="15"/>
    </row>
    <row r="166" spans="2:5" ht="15">
      <c r="B166" s="14" t="s">
        <v>128</v>
      </c>
      <c r="C166" s="15"/>
      <c r="E166" s="15"/>
    </row>
    <row r="167" spans="2:6" ht="15">
      <c r="B167" s="12"/>
      <c r="C167" s="15">
        <v>9.35</v>
      </c>
      <c r="D167" s="15" t="s">
        <v>88</v>
      </c>
      <c r="E167" s="15">
        <v>36966.4</v>
      </c>
      <c r="F167" s="37">
        <f>E167*C167</f>
        <v>345635.84</v>
      </c>
    </row>
    <row r="168" spans="2:5" ht="15">
      <c r="B168" s="12"/>
      <c r="C168" s="15"/>
      <c r="E168" s="15"/>
    </row>
    <row r="169" spans="2:5" ht="15">
      <c r="B169" s="13" t="s">
        <v>130</v>
      </c>
      <c r="C169" s="15"/>
      <c r="E169" s="15"/>
    </row>
    <row r="170" spans="2:5" ht="15">
      <c r="B170" s="14" t="s">
        <v>131</v>
      </c>
      <c r="C170" s="15"/>
      <c r="E170" s="15"/>
    </row>
    <row r="171" spans="2:5" ht="15">
      <c r="B171" s="14" t="s">
        <v>7</v>
      </c>
      <c r="C171" s="15"/>
      <c r="E171" s="15"/>
    </row>
    <row r="172" spans="2:5" ht="15">
      <c r="B172" s="12"/>
      <c r="C172" s="15"/>
      <c r="E172" s="15"/>
    </row>
    <row r="173" spans="2:5" ht="15">
      <c r="B173" s="14" t="s">
        <v>116</v>
      </c>
      <c r="C173" s="15"/>
      <c r="E173" s="15"/>
    </row>
    <row r="174" spans="2:5" ht="15">
      <c r="B174" s="14" t="s">
        <v>117</v>
      </c>
      <c r="C174" s="15"/>
      <c r="E174" s="15"/>
    </row>
    <row r="175" spans="2:5" ht="15">
      <c r="B175" s="14" t="s">
        <v>132</v>
      </c>
      <c r="C175" s="15"/>
      <c r="E175" s="15"/>
    </row>
    <row r="176" spans="2:5" ht="30">
      <c r="B176" s="14" t="s">
        <v>133</v>
      </c>
      <c r="C176" s="15"/>
      <c r="E176" s="15"/>
    </row>
    <row r="177" spans="2:5" ht="30">
      <c r="B177" s="14" t="s">
        <v>134</v>
      </c>
      <c r="C177" s="15"/>
      <c r="E177" s="15"/>
    </row>
    <row r="178" spans="2:5" ht="29.25">
      <c r="B178" s="13" t="s">
        <v>135</v>
      </c>
      <c r="C178" s="15"/>
      <c r="E178" s="15"/>
    </row>
    <row r="179" spans="2:5" ht="15">
      <c r="B179" s="12"/>
      <c r="C179" s="15"/>
      <c r="E179" s="15"/>
    </row>
    <row r="180" spans="2:5" ht="15">
      <c r="B180" s="14" t="s">
        <v>122</v>
      </c>
      <c r="C180" s="15"/>
      <c r="E180" s="15"/>
    </row>
    <row r="181" spans="2:5" ht="15">
      <c r="B181" s="12"/>
      <c r="C181" s="15"/>
      <c r="E181" s="15"/>
    </row>
    <row r="182" spans="2:5" ht="15">
      <c r="B182" s="14" t="s">
        <v>136</v>
      </c>
      <c r="C182" s="15"/>
      <c r="E182" s="15"/>
    </row>
    <row r="183" spans="2:5" ht="15">
      <c r="B183" s="14" t="s">
        <v>137</v>
      </c>
      <c r="C183" s="15"/>
      <c r="E183" s="15"/>
    </row>
    <row r="184" spans="2:5" ht="15">
      <c r="B184" s="14" t="s">
        <v>138</v>
      </c>
      <c r="C184" s="15"/>
      <c r="E184" s="15"/>
    </row>
    <row r="185" spans="2:5" ht="15">
      <c r="B185" s="14" t="s">
        <v>17</v>
      </c>
      <c r="C185" s="15"/>
      <c r="E185" s="15"/>
    </row>
    <row r="186" spans="2:5" ht="15">
      <c r="B186" s="14" t="s">
        <v>139</v>
      </c>
      <c r="C186" s="15"/>
      <c r="E186" s="15"/>
    </row>
    <row r="187" spans="2:5" ht="15">
      <c r="B187" s="14" t="s">
        <v>140</v>
      </c>
      <c r="C187" s="15"/>
      <c r="E187" s="15"/>
    </row>
    <row r="188" spans="2:5" ht="15">
      <c r="B188" s="14" t="s">
        <v>141</v>
      </c>
      <c r="C188" s="15"/>
      <c r="E188" s="15"/>
    </row>
    <row r="189" spans="2:6" ht="15">
      <c r="B189" s="12"/>
      <c r="C189" s="15">
        <v>14</v>
      </c>
      <c r="D189" t="s">
        <v>142</v>
      </c>
      <c r="E189" s="15">
        <v>8064</v>
      </c>
      <c r="F189" s="37">
        <f>E189*C189</f>
        <v>112896</v>
      </c>
    </row>
    <row r="190" spans="2:5" ht="15">
      <c r="B190" s="12"/>
      <c r="C190" s="15"/>
      <c r="E190" s="15"/>
    </row>
    <row r="191" spans="2:6" ht="15">
      <c r="B191" s="20" t="s">
        <v>143</v>
      </c>
      <c r="C191" s="21"/>
      <c r="D191" s="22"/>
      <c r="E191" s="21"/>
      <c r="F191" s="59">
        <f>SUM(F189,F167)</f>
        <v>458531.84</v>
      </c>
    </row>
    <row r="192" spans="2:5" ht="15">
      <c r="B192" s="12"/>
      <c r="C192" s="15"/>
      <c r="E192" s="15"/>
    </row>
    <row r="193" spans="2:5" ht="15">
      <c r="B193" s="12"/>
      <c r="C193" s="15"/>
      <c r="E193" s="15"/>
    </row>
    <row r="194" spans="2:6" ht="15.75" thickBot="1">
      <c r="B194" s="26" t="s">
        <v>290</v>
      </c>
      <c r="C194" s="27"/>
      <c r="D194" s="28"/>
      <c r="E194" s="27"/>
      <c r="F194" s="92">
        <f>SUM(F191,F142)</f>
        <v>1458530.64</v>
      </c>
    </row>
    <row r="197" spans="2:6" ht="15">
      <c r="B197" s="19" t="s">
        <v>271</v>
      </c>
      <c r="C197" s="19"/>
      <c r="D197" s="19"/>
      <c r="E197" s="19"/>
      <c r="F197" s="86"/>
    </row>
    <row r="199" ht="15">
      <c r="B199" s="13" t="s">
        <v>258</v>
      </c>
    </row>
    <row r="200" ht="15">
      <c r="B200" s="14" t="s">
        <v>259</v>
      </c>
    </row>
    <row r="201" ht="15">
      <c r="B201" s="14" t="s">
        <v>7</v>
      </c>
    </row>
    <row r="202" ht="15">
      <c r="B202" s="12"/>
    </row>
    <row r="203" ht="15">
      <c r="B203" s="14" t="s">
        <v>116</v>
      </c>
    </row>
    <row r="204" ht="15">
      <c r="B204" s="14" t="s">
        <v>260</v>
      </c>
    </row>
    <row r="205" ht="15">
      <c r="B205" s="14" t="s">
        <v>261</v>
      </c>
    </row>
    <row r="206" ht="30">
      <c r="B206" s="14" t="s">
        <v>262</v>
      </c>
    </row>
    <row r="207" ht="30">
      <c r="B207" s="14" t="s">
        <v>263</v>
      </c>
    </row>
    <row r="208" ht="17.25" customHeight="1">
      <c r="B208" s="13" t="s">
        <v>264</v>
      </c>
    </row>
    <row r="209" spans="2:6" ht="15">
      <c r="B209" s="12"/>
      <c r="C209">
        <v>2.91</v>
      </c>
      <c r="D209" t="s">
        <v>88</v>
      </c>
      <c r="E209">
        <v>92958.2</v>
      </c>
      <c r="F209" s="37">
        <f>C209*E209</f>
        <v>270508.362</v>
      </c>
    </row>
    <row r="210" ht="15">
      <c r="B210" s="14" t="s">
        <v>122</v>
      </c>
    </row>
    <row r="211" ht="15">
      <c r="B211" s="12"/>
    </row>
    <row r="212" ht="15">
      <c r="B212" s="14" t="s">
        <v>265</v>
      </c>
    </row>
    <row r="213" ht="15">
      <c r="B213" s="14" t="s">
        <v>266</v>
      </c>
    </row>
    <row r="214" ht="15">
      <c r="B214" s="14" t="s">
        <v>267</v>
      </c>
    </row>
    <row r="215" ht="15">
      <c r="B215" s="12"/>
    </row>
    <row r="216" ht="15">
      <c r="B216" s="14" t="s">
        <v>268</v>
      </c>
    </row>
    <row r="217" ht="15">
      <c r="B217" s="14" t="s">
        <v>269</v>
      </c>
    </row>
    <row r="218" ht="15">
      <c r="B218" s="14" t="s">
        <v>270</v>
      </c>
    </row>
    <row r="219" ht="15">
      <c r="B219" s="14"/>
    </row>
    <row r="220" spans="2:6" ht="15">
      <c r="B220" s="19" t="s">
        <v>286</v>
      </c>
      <c r="C220" s="19"/>
      <c r="D220" s="19"/>
      <c r="E220" s="19"/>
      <c r="F220" s="86">
        <f>F209</f>
        <v>270508.362</v>
      </c>
    </row>
    <row r="223" spans="2:6" ht="18.75">
      <c r="B223" s="238" t="s">
        <v>284</v>
      </c>
      <c r="C223" s="238"/>
      <c r="D223" s="238"/>
      <c r="E223" s="238"/>
      <c r="F223" s="238"/>
    </row>
    <row r="224" spans="2:6" ht="15">
      <c r="B224" s="12"/>
      <c r="C224" s="15"/>
      <c r="E224" s="15"/>
      <c r="F224" s="15"/>
    </row>
    <row r="225" spans="2:6" ht="15">
      <c r="B225" s="19" t="s">
        <v>287</v>
      </c>
      <c r="C225" s="19"/>
      <c r="D225" s="19"/>
      <c r="E225" s="19"/>
      <c r="F225" s="86"/>
    </row>
    <row r="227" ht="15">
      <c r="B227" s="13" t="s">
        <v>272</v>
      </c>
    </row>
    <row r="228" ht="15">
      <c r="B228" s="14" t="s">
        <v>273</v>
      </c>
    </row>
    <row r="229" ht="15">
      <c r="B229" s="14" t="s">
        <v>7</v>
      </c>
    </row>
    <row r="230" ht="15">
      <c r="B230" s="12"/>
    </row>
    <row r="231" ht="15">
      <c r="B231" s="14" t="s">
        <v>116</v>
      </c>
    </row>
    <row r="232" ht="15">
      <c r="B232" s="14" t="s">
        <v>161</v>
      </c>
    </row>
    <row r="233" ht="15">
      <c r="B233" s="14" t="s">
        <v>164</v>
      </c>
    </row>
    <row r="234" ht="45">
      <c r="B234" s="14" t="s">
        <v>274</v>
      </c>
    </row>
    <row r="235" ht="15">
      <c r="B235" s="14" t="s">
        <v>275</v>
      </c>
    </row>
    <row r="236" ht="15">
      <c r="B236" s="13" t="s">
        <v>276</v>
      </c>
    </row>
    <row r="237" spans="2:6" ht="15">
      <c r="B237" s="12"/>
      <c r="C237">
        <v>156</v>
      </c>
      <c r="D237" t="s">
        <v>25</v>
      </c>
      <c r="E237">
        <v>4675.4</v>
      </c>
      <c r="F237" s="37">
        <f>C237*E237</f>
        <v>729362.3999999999</v>
      </c>
    </row>
    <row r="238" ht="15">
      <c r="B238" s="14" t="s">
        <v>277</v>
      </c>
    </row>
    <row r="239" ht="15">
      <c r="B239" s="12"/>
    </row>
    <row r="240" ht="15">
      <c r="B240" s="14" t="s">
        <v>278</v>
      </c>
    </row>
    <row r="241" ht="15">
      <c r="B241" s="14" t="s">
        <v>279</v>
      </c>
    </row>
    <row r="242" ht="15">
      <c r="B242" s="14" t="s">
        <v>280</v>
      </c>
    </row>
    <row r="243" ht="15">
      <c r="B243" s="12"/>
    </row>
    <row r="244" ht="15">
      <c r="B244" s="14" t="s">
        <v>281</v>
      </c>
    </row>
    <row r="245" ht="15">
      <c r="B245" s="14" t="s">
        <v>282</v>
      </c>
    </row>
    <row r="246" ht="15">
      <c r="B246" s="14" t="s">
        <v>283</v>
      </c>
    </row>
    <row r="248" spans="2:6" ht="15">
      <c r="B248" s="19" t="s">
        <v>288</v>
      </c>
      <c r="C248" s="19"/>
      <c r="D248" s="19"/>
      <c r="E248" s="19"/>
      <c r="F248" s="86">
        <f>F237</f>
        <v>729362.3999999999</v>
      </c>
    </row>
    <row r="251" ht="15">
      <c r="B251" t="s">
        <v>200</v>
      </c>
    </row>
    <row r="260" spans="2:6" ht="15">
      <c r="B260" s="25" t="s">
        <v>289</v>
      </c>
      <c r="C260" s="25"/>
      <c r="D260" s="25"/>
      <c r="E260" s="25"/>
      <c r="F260" s="93">
        <f>SUM(F248,F220,F194)</f>
        <v>2458401.402</v>
      </c>
    </row>
  </sheetData>
  <sheetProtection/>
  <mergeCells count="2">
    <mergeCell ref="B4:F4"/>
    <mergeCell ref="B223:F22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" sqref="A1:C16"/>
    </sheetView>
  </sheetViews>
  <sheetFormatPr defaultColWidth="9.140625" defaultRowHeight="15"/>
  <cols>
    <col min="1" max="1" width="26.140625" style="0" customWidth="1"/>
    <col min="2" max="2" width="14.140625" style="0" customWidth="1"/>
  </cols>
  <sheetData>
    <row r="1" spans="1:3" ht="21">
      <c r="A1" s="97" t="s">
        <v>293</v>
      </c>
      <c r="B1" s="98" t="s">
        <v>24</v>
      </c>
      <c r="C1" s="96" t="s">
        <v>294</v>
      </c>
    </row>
    <row r="2" spans="1:3" ht="15">
      <c r="A2" s="94" t="s">
        <v>295</v>
      </c>
      <c r="B2" s="95">
        <v>311.8</v>
      </c>
      <c r="C2" s="94" t="s">
        <v>25</v>
      </c>
    </row>
    <row r="3" spans="1:3" ht="15">
      <c r="A3" s="94" t="s">
        <v>296</v>
      </c>
      <c r="B3" s="95">
        <v>278</v>
      </c>
      <c r="C3" s="94" t="s">
        <v>25</v>
      </c>
    </row>
    <row r="4" spans="1:3" ht="15">
      <c r="A4" s="94"/>
      <c r="B4" s="95">
        <v>72</v>
      </c>
      <c r="C4" s="94" t="s">
        <v>25</v>
      </c>
    </row>
    <row r="5" spans="1:3" ht="15">
      <c r="A5" s="94"/>
      <c r="B5" s="95">
        <v>113</v>
      </c>
      <c r="C5" s="94" t="s">
        <v>25</v>
      </c>
    </row>
    <row r="6" spans="1:3" ht="15">
      <c r="A6" s="94"/>
      <c r="B6" s="95">
        <v>112.5</v>
      </c>
      <c r="C6" s="94" t="s">
        <v>25</v>
      </c>
    </row>
    <row r="7" spans="1:3" ht="15">
      <c r="A7" s="94"/>
      <c r="B7" s="95">
        <v>122.75</v>
      </c>
      <c r="C7" s="94" t="s">
        <v>25</v>
      </c>
    </row>
    <row r="8" spans="1:3" ht="15">
      <c r="A8" s="99" t="s">
        <v>297</v>
      </c>
      <c r="B8" s="95"/>
      <c r="C8" s="94"/>
    </row>
    <row r="9" spans="1:3" ht="15">
      <c r="A9" s="94" t="s">
        <v>298</v>
      </c>
      <c r="B9" s="95">
        <v>38.4</v>
      </c>
      <c r="C9" s="94" t="s">
        <v>25</v>
      </c>
    </row>
    <row r="10" spans="1:3" ht="15">
      <c r="A10" s="94" t="s">
        <v>299</v>
      </c>
      <c r="B10" s="95">
        <v>117.6</v>
      </c>
      <c r="C10" s="94" t="s">
        <v>25</v>
      </c>
    </row>
    <row r="11" spans="1:3" ht="15">
      <c r="A11" s="99" t="s">
        <v>300</v>
      </c>
      <c r="B11" s="95">
        <f>SUM(B9:B10)</f>
        <v>156</v>
      </c>
      <c r="C11" s="94" t="s">
        <v>25</v>
      </c>
    </row>
    <row r="12" spans="1:3" ht="15">
      <c r="A12" s="94"/>
      <c r="B12" s="95"/>
      <c r="C12" s="94"/>
    </row>
    <row r="13" spans="1:3" ht="15">
      <c r="A13" s="94" t="s">
        <v>301</v>
      </c>
      <c r="B13" s="95">
        <v>58</v>
      </c>
      <c r="C13" s="94" t="s">
        <v>25</v>
      </c>
    </row>
    <row r="14" spans="1:3" ht="15">
      <c r="A14" s="100" t="s">
        <v>302</v>
      </c>
      <c r="B14" s="101">
        <f>SUM(B13,B7,B6,B5,B4,B3,B2)</f>
        <v>1068.05</v>
      </c>
      <c r="C14" s="102" t="s">
        <v>25</v>
      </c>
    </row>
    <row r="15" spans="1:3" ht="15">
      <c r="A15" s="103" t="s">
        <v>297</v>
      </c>
      <c r="B15" s="104">
        <f>B11</f>
        <v>156</v>
      </c>
      <c r="C15" s="105" t="s">
        <v>25</v>
      </c>
    </row>
    <row r="16" spans="1:3" ht="15">
      <c r="A16" s="106" t="s">
        <v>303</v>
      </c>
      <c r="B16" s="21">
        <f>SUM(B14,B15)</f>
        <v>1224.05</v>
      </c>
      <c r="C16" s="107" t="s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21">
      <selection activeCell="F6" sqref="F6"/>
    </sheetView>
  </sheetViews>
  <sheetFormatPr defaultColWidth="9.140625" defaultRowHeight="15"/>
  <cols>
    <col min="1" max="1" width="8.8515625" style="125" customWidth="1"/>
    <col min="2" max="2" width="64.00390625" style="3" customWidth="1"/>
    <col min="3" max="3" width="12.140625" style="3" customWidth="1"/>
    <col min="4" max="4" width="8.851562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4"/>
      <c r="F1" s="174" t="s">
        <v>23</v>
      </c>
    </row>
    <row r="2" spans="2:6" ht="15">
      <c r="B2" s="14"/>
      <c r="C2" s="114"/>
      <c r="D2" s="114"/>
      <c r="E2" s="114"/>
      <c r="F2" s="114"/>
    </row>
    <row r="3" spans="1:6" ht="15.75">
      <c r="A3" s="124"/>
      <c r="B3" s="211" t="s">
        <v>316</v>
      </c>
      <c r="C3" s="127"/>
      <c r="D3" s="127"/>
      <c r="E3" s="127"/>
      <c r="F3" s="127"/>
    </row>
    <row r="5" spans="1:2" ht="15.75">
      <c r="A5" s="128"/>
      <c r="B5" s="6"/>
    </row>
    <row r="6" spans="1:6" ht="15.75">
      <c r="A6" s="128" t="s">
        <v>204</v>
      </c>
      <c r="B6" s="222" t="s">
        <v>663</v>
      </c>
      <c r="C6" s="129"/>
      <c r="D6" s="129"/>
      <c r="E6" s="130"/>
      <c r="F6" s="131"/>
    </row>
    <row r="7" spans="1:6" ht="15.75">
      <c r="A7" s="128"/>
      <c r="B7" t="s">
        <v>664</v>
      </c>
      <c r="C7" s="129"/>
      <c r="D7" s="129"/>
      <c r="E7" s="130"/>
      <c r="F7" s="131"/>
    </row>
    <row r="8" ht="15">
      <c r="B8" t="s">
        <v>347</v>
      </c>
    </row>
    <row r="9" ht="15">
      <c r="B9"/>
    </row>
    <row r="10" ht="15">
      <c r="B10" t="s">
        <v>8</v>
      </c>
    </row>
    <row r="11" ht="15">
      <c r="B11" t="s">
        <v>9</v>
      </c>
    </row>
    <row r="12" ht="15">
      <c r="B12" t="s">
        <v>10</v>
      </c>
    </row>
    <row r="13" ht="15">
      <c r="B13" t="s">
        <v>665</v>
      </c>
    </row>
    <row r="14" ht="15">
      <c r="B14" t="s">
        <v>12</v>
      </c>
    </row>
    <row r="15" ht="15">
      <c r="B15" s="222" t="s">
        <v>666</v>
      </c>
    </row>
    <row r="16" ht="15">
      <c r="B16"/>
    </row>
    <row r="17" spans="2:6" ht="15.75">
      <c r="B17" s="222" t="s">
        <v>667</v>
      </c>
      <c r="C17" s="129">
        <v>236.29</v>
      </c>
      <c r="D17" s="129" t="s">
        <v>25</v>
      </c>
      <c r="E17" s="113"/>
      <c r="F17" s="131">
        <f>E17*C17</f>
        <v>0</v>
      </c>
    </row>
    <row r="18" ht="15">
      <c r="B18" t="s">
        <v>668</v>
      </c>
    </row>
    <row r="19" ht="15">
      <c r="B19" t="s">
        <v>354</v>
      </c>
    </row>
    <row r="20" ht="15">
      <c r="B20" t="s">
        <v>662</v>
      </c>
    </row>
    <row r="21" ht="15">
      <c r="B21"/>
    </row>
    <row r="22" spans="1:2" ht="15">
      <c r="A22" s="125" t="s">
        <v>205</v>
      </c>
      <c r="B22" s="222" t="s">
        <v>708</v>
      </c>
    </row>
    <row r="23" ht="15">
      <c r="B23" t="s">
        <v>709</v>
      </c>
    </row>
    <row r="24" ht="15">
      <c r="B24" t="s">
        <v>347</v>
      </c>
    </row>
    <row r="25" ht="15">
      <c r="B25"/>
    </row>
    <row r="26" ht="15">
      <c r="B26" t="s">
        <v>8</v>
      </c>
    </row>
    <row r="27" ht="15">
      <c r="B27" t="s">
        <v>9</v>
      </c>
    </row>
    <row r="28" ht="15">
      <c r="B28" t="s">
        <v>10</v>
      </c>
    </row>
    <row r="29" ht="15">
      <c r="B29" s="222" t="s">
        <v>710</v>
      </c>
    </row>
    <row r="30" ht="15">
      <c r="B30"/>
    </row>
    <row r="31" spans="2:6" ht="15.75">
      <c r="B31" s="222" t="s">
        <v>711</v>
      </c>
      <c r="C31" s="129">
        <v>4</v>
      </c>
      <c r="D31" s="129" t="s">
        <v>292</v>
      </c>
      <c r="E31" s="113"/>
      <c r="F31" s="131">
        <f>E31*C31</f>
        <v>0</v>
      </c>
    </row>
    <row r="32" ht="15">
      <c r="B32" t="s">
        <v>712</v>
      </c>
    </row>
    <row r="33" ht="15">
      <c r="B33" t="s">
        <v>480</v>
      </c>
    </row>
    <row r="34" ht="15">
      <c r="B34" t="s">
        <v>662</v>
      </c>
    </row>
    <row r="36" spans="1:6" ht="15.75">
      <c r="A36" s="132"/>
      <c r="B36" s="211" t="s">
        <v>319</v>
      </c>
      <c r="C36" s="133"/>
      <c r="D36" s="133"/>
      <c r="E36" s="134"/>
      <c r="F36" s="135">
        <f>SUM(F4:F35)</f>
        <v>0</v>
      </c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8"/>
  <sheetViews>
    <sheetView zoomScalePageLayoutView="0" workbookViewId="0" topLeftCell="A126">
      <selection activeCell="E174" sqref="E174"/>
    </sheetView>
  </sheetViews>
  <sheetFormatPr defaultColWidth="9.140625" defaultRowHeight="15"/>
  <cols>
    <col min="1" max="1" width="9.140625" style="125" customWidth="1"/>
    <col min="2" max="2" width="66.28125" style="109" customWidth="1"/>
    <col min="3" max="3" width="12.140625" style="3" customWidth="1"/>
    <col min="4" max="4" width="8.851562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4"/>
      <c r="F1" s="174" t="s">
        <v>23</v>
      </c>
    </row>
    <row r="2" spans="2:6" ht="15">
      <c r="B2" s="108"/>
      <c r="C2" s="114"/>
      <c r="D2" s="114"/>
      <c r="E2" s="114"/>
      <c r="F2" s="114"/>
    </row>
    <row r="3" spans="1:6" ht="15.75">
      <c r="A3" s="124"/>
      <c r="B3" s="215" t="s">
        <v>112</v>
      </c>
      <c r="C3" s="138"/>
      <c r="D3" s="126"/>
      <c r="E3" s="138"/>
      <c r="F3" s="127"/>
    </row>
    <row r="4" spans="1:6" s="226" customFormat="1" ht="15.75">
      <c r="A4" s="159"/>
      <c r="B4" s="225"/>
      <c r="C4" s="139"/>
      <c r="D4" s="115"/>
      <c r="E4" s="139"/>
      <c r="F4" s="140"/>
    </row>
    <row r="5" spans="1:6" ht="15">
      <c r="A5" s="125" t="s">
        <v>204</v>
      </c>
      <c r="B5" s="222" t="s">
        <v>669</v>
      </c>
      <c r="C5" s="139"/>
      <c r="D5" s="115"/>
      <c r="E5" s="139"/>
      <c r="F5" s="140"/>
    </row>
    <row r="6" spans="2:6" ht="15">
      <c r="B6" t="s">
        <v>670</v>
      </c>
      <c r="C6" s="139"/>
      <c r="D6" s="115"/>
      <c r="E6" s="139"/>
      <c r="F6" s="140"/>
    </row>
    <row r="7" spans="2:6" ht="15">
      <c r="B7" t="s">
        <v>347</v>
      </c>
      <c r="C7" s="139"/>
      <c r="D7" s="115"/>
      <c r="E7" s="139"/>
      <c r="F7" s="140"/>
    </row>
    <row r="8" spans="2:6" ht="15">
      <c r="B8"/>
      <c r="C8" s="139"/>
      <c r="D8" s="115"/>
      <c r="E8" s="139"/>
      <c r="F8" s="140"/>
    </row>
    <row r="9" spans="2:6" ht="15">
      <c r="B9" t="s">
        <v>54</v>
      </c>
      <c r="C9" s="139"/>
      <c r="D9" s="115"/>
      <c r="E9" s="139"/>
      <c r="F9" s="140"/>
    </row>
    <row r="10" spans="2:6" ht="15">
      <c r="B10" t="s">
        <v>55</v>
      </c>
      <c r="C10" s="139"/>
      <c r="D10" s="115"/>
      <c r="E10" s="139"/>
      <c r="F10" s="140"/>
    </row>
    <row r="11" spans="2:6" ht="15">
      <c r="B11" t="s">
        <v>671</v>
      </c>
      <c r="C11" s="139"/>
      <c r="D11" s="115"/>
      <c r="E11" s="139"/>
      <c r="F11" s="140"/>
    </row>
    <row r="12" spans="2:6" ht="15">
      <c r="B12" t="s">
        <v>672</v>
      </c>
      <c r="C12" s="139"/>
      <c r="D12" s="115"/>
      <c r="E12" s="139"/>
      <c r="F12" s="140"/>
    </row>
    <row r="13" spans="2:6" ht="15">
      <c r="B13" t="s">
        <v>673</v>
      </c>
      <c r="C13" s="139"/>
      <c r="D13" s="115"/>
      <c r="E13" s="139"/>
      <c r="F13" s="140"/>
    </row>
    <row r="14" ht="15">
      <c r="B14" t="s">
        <v>674</v>
      </c>
    </row>
    <row r="15" spans="2:6" ht="15">
      <c r="B15" s="222" t="s">
        <v>675</v>
      </c>
      <c r="C15" s="139"/>
      <c r="D15" s="115"/>
      <c r="E15" s="139"/>
      <c r="F15" s="140"/>
    </row>
    <row r="16" spans="2:6" ht="15">
      <c r="B16"/>
      <c r="C16" s="139"/>
      <c r="D16" s="115"/>
      <c r="E16" s="139"/>
      <c r="F16" s="140"/>
    </row>
    <row r="17" spans="2:6" ht="15">
      <c r="B17" s="222" t="s">
        <v>676</v>
      </c>
      <c r="C17" s="139">
        <v>1.12</v>
      </c>
      <c r="D17" s="115" t="s">
        <v>88</v>
      </c>
      <c r="E17" s="139"/>
      <c r="F17" s="140">
        <f>C17*E17</f>
        <v>0</v>
      </c>
    </row>
    <row r="18" spans="2:6" ht="15">
      <c r="B18" t="s">
        <v>599</v>
      </c>
      <c r="C18" s="139"/>
      <c r="D18" s="115"/>
      <c r="E18" s="139"/>
      <c r="F18" s="140"/>
    </row>
    <row r="19" spans="2:6" ht="15">
      <c r="B19" t="s">
        <v>592</v>
      </c>
      <c r="C19" s="141"/>
      <c r="E19" s="141"/>
      <c r="F19" s="114"/>
    </row>
    <row r="20" spans="2:6" ht="15">
      <c r="B20" t="s">
        <v>677</v>
      </c>
      <c r="C20" s="141"/>
      <c r="E20" s="141"/>
      <c r="F20" s="114"/>
    </row>
    <row r="21" spans="2:6" ht="15">
      <c r="B21" s="142"/>
      <c r="C21" s="141"/>
      <c r="E21" s="141"/>
      <c r="F21" s="114"/>
    </row>
    <row r="22" spans="1:6" ht="15">
      <c r="A22" s="125" t="s">
        <v>367</v>
      </c>
      <c r="B22" s="222" t="s">
        <v>678</v>
      </c>
      <c r="C22" s="141"/>
      <c r="E22" s="141"/>
      <c r="F22" s="114"/>
    </row>
    <row r="23" spans="2:6" ht="15">
      <c r="B23" t="s">
        <v>679</v>
      </c>
      <c r="C23" s="141"/>
      <c r="E23" s="141"/>
      <c r="F23" s="114"/>
    </row>
    <row r="24" spans="2:6" ht="15">
      <c r="B24" t="s">
        <v>347</v>
      </c>
      <c r="C24" s="141"/>
      <c r="E24" s="141"/>
      <c r="F24" s="114"/>
    </row>
    <row r="25" spans="2:6" ht="15">
      <c r="B25"/>
      <c r="C25" s="141"/>
      <c r="E25" s="141"/>
      <c r="F25" s="114"/>
    </row>
    <row r="26" spans="2:6" ht="15">
      <c r="B26" t="s">
        <v>54</v>
      </c>
      <c r="C26" s="141"/>
      <c r="E26" s="141"/>
      <c r="F26" s="114"/>
    </row>
    <row r="27" spans="2:6" ht="15">
      <c r="B27" t="s">
        <v>55</v>
      </c>
      <c r="C27" s="141"/>
      <c r="E27" s="141"/>
      <c r="F27" s="114"/>
    </row>
    <row r="28" spans="2:6" ht="15">
      <c r="B28" t="s">
        <v>671</v>
      </c>
      <c r="C28" s="141"/>
      <c r="E28" s="141"/>
      <c r="F28" s="114"/>
    </row>
    <row r="29" spans="2:6" ht="15">
      <c r="B29" t="s">
        <v>680</v>
      </c>
      <c r="C29" s="141"/>
      <c r="E29" s="141"/>
      <c r="F29" s="114"/>
    </row>
    <row r="30" spans="2:6" ht="15">
      <c r="B30" t="s">
        <v>681</v>
      </c>
      <c r="C30" s="141"/>
      <c r="E30" s="141"/>
      <c r="F30" s="114"/>
    </row>
    <row r="31" spans="2:6" ht="15">
      <c r="B31" t="s">
        <v>682</v>
      </c>
      <c r="C31" s="141"/>
      <c r="E31" s="141"/>
      <c r="F31" s="114"/>
    </row>
    <row r="32" spans="2:6" ht="15">
      <c r="B32" t="s">
        <v>683</v>
      </c>
      <c r="C32" s="141"/>
      <c r="E32" s="141"/>
      <c r="F32" s="114"/>
    </row>
    <row r="33" spans="2:6" ht="15">
      <c r="B33" s="222" t="s">
        <v>684</v>
      </c>
      <c r="C33" s="139"/>
      <c r="D33" s="115"/>
      <c r="E33" s="139"/>
      <c r="F33" s="140"/>
    </row>
    <row r="34" spans="2:6" ht="15">
      <c r="B34"/>
      <c r="C34" s="141"/>
      <c r="E34" s="141"/>
      <c r="F34" s="114"/>
    </row>
    <row r="35" spans="2:6" ht="15">
      <c r="B35" s="222" t="s">
        <v>685</v>
      </c>
      <c r="C35" s="139">
        <v>30.48</v>
      </c>
      <c r="D35" s="115" t="s">
        <v>88</v>
      </c>
      <c r="E35" s="139"/>
      <c r="F35" s="140">
        <f>C35*E35</f>
        <v>0</v>
      </c>
    </row>
    <row r="36" spans="2:6" ht="15">
      <c r="B36" t="s">
        <v>599</v>
      </c>
      <c r="C36" s="141"/>
      <c r="E36" s="141"/>
      <c r="F36" s="114"/>
    </row>
    <row r="37" spans="2:6" ht="15">
      <c r="B37" t="s">
        <v>592</v>
      </c>
      <c r="C37" s="141"/>
      <c r="E37" s="141"/>
      <c r="F37" s="114"/>
    </row>
    <row r="38" spans="2:6" ht="15">
      <c r="B38" t="s">
        <v>677</v>
      </c>
      <c r="C38" s="141"/>
      <c r="E38" s="141"/>
      <c r="F38" s="114"/>
    </row>
    <row r="39" spans="2:6" ht="15">
      <c r="B39" s="3"/>
      <c r="C39" s="141"/>
      <c r="E39" s="141"/>
      <c r="F39" s="114"/>
    </row>
    <row r="40" spans="1:6" ht="15">
      <c r="A40" s="125" t="s">
        <v>368</v>
      </c>
      <c r="B40" s="222" t="s">
        <v>686</v>
      </c>
      <c r="C40" s="141"/>
      <c r="E40" s="141"/>
      <c r="F40" s="114"/>
    </row>
    <row r="41" spans="2:6" ht="15">
      <c r="B41" t="s">
        <v>687</v>
      </c>
      <c r="C41" s="141"/>
      <c r="E41" s="141"/>
      <c r="F41" s="114"/>
    </row>
    <row r="42" spans="2:6" ht="15">
      <c r="B42" t="s">
        <v>347</v>
      </c>
      <c r="C42" s="141"/>
      <c r="E42" s="141"/>
      <c r="F42" s="114"/>
    </row>
    <row r="43" spans="2:6" ht="15">
      <c r="B43"/>
      <c r="C43" s="141"/>
      <c r="E43" s="141"/>
      <c r="F43" s="114"/>
    </row>
    <row r="44" spans="2:6" ht="15">
      <c r="B44" t="s">
        <v>54</v>
      </c>
      <c r="C44" s="141"/>
      <c r="E44" s="141"/>
      <c r="F44" s="114"/>
    </row>
    <row r="45" spans="2:6" ht="15">
      <c r="B45" t="s">
        <v>55</v>
      </c>
      <c r="C45" s="141"/>
      <c r="E45" s="141"/>
      <c r="F45" s="114"/>
    </row>
    <row r="46" spans="2:6" ht="15">
      <c r="B46" t="s">
        <v>56</v>
      </c>
      <c r="C46" s="141"/>
      <c r="E46" s="141"/>
      <c r="F46" s="114"/>
    </row>
    <row r="47" spans="2:6" ht="15">
      <c r="B47" t="s">
        <v>57</v>
      </c>
      <c r="C47" s="141"/>
      <c r="E47" s="141"/>
      <c r="F47" s="114"/>
    </row>
    <row r="48" spans="2:6" ht="15">
      <c r="B48" t="s">
        <v>58</v>
      </c>
      <c r="C48" s="141"/>
      <c r="E48" s="141"/>
      <c r="F48" s="114"/>
    </row>
    <row r="49" spans="2:6" ht="15">
      <c r="B49" t="s">
        <v>688</v>
      </c>
      <c r="C49" s="141"/>
      <c r="E49" s="141"/>
      <c r="F49" s="114"/>
    </row>
    <row r="50" spans="2:6" ht="15">
      <c r="B50" s="222" t="s">
        <v>689</v>
      </c>
      <c r="C50" s="139"/>
      <c r="D50" s="115"/>
      <c r="E50" s="139"/>
      <c r="F50" s="140"/>
    </row>
    <row r="51" spans="2:6" ht="15">
      <c r="B51"/>
      <c r="C51" s="141"/>
      <c r="E51" s="141"/>
      <c r="F51" s="114"/>
    </row>
    <row r="52" spans="2:6" ht="15">
      <c r="B52" s="222" t="s">
        <v>690</v>
      </c>
      <c r="C52" s="139">
        <v>132.49</v>
      </c>
      <c r="D52" s="115" t="s">
        <v>25</v>
      </c>
      <c r="E52" s="139"/>
      <c r="F52" s="140">
        <f>C52*E52</f>
        <v>0</v>
      </c>
    </row>
    <row r="53" spans="2:6" ht="15">
      <c r="B53" t="s">
        <v>353</v>
      </c>
      <c r="C53" s="141"/>
      <c r="E53" s="141"/>
      <c r="F53" s="114"/>
    </row>
    <row r="54" spans="2:6" ht="15">
      <c r="B54" t="s">
        <v>691</v>
      </c>
      <c r="C54" s="141"/>
      <c r="E54" s="141"/>
      <c r="F54" s="114"/>
    </row>
    <row r="55" spans="2:6" ht="15">
      <c r="B55" t="s">
        <v>677</v>
      </c>
      <c r="C55" s="141"/>
      <c r="E55" s="141"/>
      <c r="F55" s="114"/>
    </row>
    <row r="56" spans="2:6" ht="15">
      <c r="B56" s="3"/>
      <c r="C56" s="141"/>
      <c r="E56" s="141"/>
      <c r="F56" s="114"/>
    </row>
    <row r="57" spans="1:6" ht="15">
      <c r="A57" s="125" t="s">
        <v>377</v>
      </c>
      <c r="B57" s="222" t="s">
        <v>692</v>
      </c>
      <c r="C57" s="141"/>
      <c r="E57" s="141"/>
      <c r="F57" s="114"/>
    </row>
    <row r="58" spans="2:6" ht="15">
      <c r="B58" t="s">
        <v>693</v>
      </c>
      <c r="C58" s="141"/>
      <c r="E58" s="141"/>
      <c r="F58" s="114"/>
    </row>
    <row r="59" spans="2:6" ht="15">
      <c r="B59" t="s">
        <v>347</v>
      </c>
      <c r="C59" s="141"/>
      <c r="E59" s="141"/>
      <c r="F59" s="114"/>
    </row>
    <row r="60" spans="2:6" ht="15">
      <c r="B60"/>
      <c r="C60" s="141"/>
      <c r="E60" s="141"/>
      <c r="F60" s="114"/>
    </row>
    <row r="61" spans="2:6" ht="15">
      <c r="B61" t="s">
        <v>54</v>
      </c>
      <c r="C61" s="141"/>
      <c r="E61" s="141"/>
      <c r="F61" s="114"/>
    </row>
    <row r="62" spans="2:6" ht="15">
      <c r="B62" t="s">
        <v>55</v>
      </c>
      <c r="C62" s="141"/>
      <c r="E62" s="141"/>
      <c r="F62" s="114"/>
    </row>
    <row r="63" spans="2:6" ht="15">
      <c r="B63" t="s">
        <v>694</v>
      </c>
      <c r="C63" s="141"/>
      <c r="E63" s="141"/>
      <c r="F63" s="114"/>
    </row>
    <row r="64" spans="2:6" ht="15">
      <c r="B64" t="s">
        <v>695</v>
      </c>
      <c r="C64" s="141"/>
      <c r="E64" s="141"/>
      <c r="F64" s="114"/>
    </row>
    <row r="65" spans="2:6" ht="15">
      <c r="B65" s="222" t="s">
        <v>696</v>
      </c>
      <c r="C65" s="141"/>
      <c r="E65" s="141"/>
      <c r="F65" s="114"/>
    </row>
    <row r="66" spans="2:6" ht="15">
      <c r="B66"/>
      <c r="C66" s="141"/>
      <c r="E66" s="141"/>
      <c r="F66" s="114"/>
    </row>
    <row r="67" spans="2:6" ht="15">
      <c r="B67" s="222" t="s">
        <v>697</v>
      </c>
      <c r="C67" s="139">
        <v>4.38</v>
      </c>
      <c r="D67" s="115" t="s">
        <v>88</v>
      </c>
      <c r="E67" s="139"/>
      <c r="F67" s="140">
        <f>C67*E67</f>
        <v>0</v>
      </c>
    </row>
    <row r="68" spans="2:6" ht="15">
      <c r="B68" t="s">
        <v>599</v>
      </c>
      <c r="C68" s="141"/>
      <c r="E68" s="141"/>
      <c r="F68" s="114"/>
    </row>
    <row r="69" spans="2:6" ht="15">
      <c r="B69" t="s">
        <v>698</v>
      </c>
      <c r="C69" s="141"/>
      <c r="E69" s="141"/>
      <c r="F69" s="114"/>
    </row>
    <row r="70" spans="2:6" ht="15">
      <c r="B70" t="s">
        <v>677</v>
      </c>
      <c r="C70" s="141"/>
      <c r="E70" s="141"/>
      <c r="F70" s="114"/>
    </row>
    <row r="71" spans="2:6" ht="15">
      <c r="B71" s="142"/>
      <c r="C71" s="141"/>
      <c r="E71" s="141"/>
      <c r="F71" s="114"/>
    </row>
    <row r="72" spans="1:2" ht="15">
      <c r="A72" s="125" t="s">
        <v>390</v>
      </c>
      <c r="B72" s="222" t="s">
        <v>699</v>
      </c>
    </row>
    <row r="73" spans="2:6" ht="15">
      <c r="B73" t="s">
        <v>700</v>
      </c>
      <c r="C73" s="141"/>
      <c r="E73" s="141"/>
      <c r="F73" s="114"/>
    </row>
    <row r="74" spans="2:6" ht="15">
      <c r="B74" t="s">
        <v>347</v>
      </c>
      <c r="C74" s="141"/>
      <c r="E74" s="141"/>
      <c r="F74" s="114"/>
    </row>
    <row r="75" spans="2:6" ht="15">
      <c r="B75"/>
      <c r="C75" s="141"/>
      <c r="E75" s="141"/>
      <c r="F75" s="114"/>
    </row>
    <row r="76" spans="2:6" ht="15">
      <c r="B76" t="s">
        <v>54</v>
      </c>
      <c r="C76" s="141"/>
      <c r="E76" s="141"/>
      <c r="F76" s="114"/>
    </row>
    <row r="77" spans="2:6" ht="15">
      <c r="B77" t="s">
        <v>55</v>
      </c>
      <c r="C77" s="141"/>
      <c r="E77" s="141"/>
      <c r="F77" s="114"/>
    </row>
    <row r="78" spans="2:6" ht="15">
      <c r="B78" t="s">
        <v>89</v>
      </c>
      <c r="C78" s="141"/>
      <c r="E78" s="141"/>
      <c r="F78" s="114"/>
    </row>
    <row r="79" spans="2:6" ht="15">
      <c r="B79" t="s">
        <v>701</v>
      </c>
      <c r="C79" s="141"/>
      <c r="E79" s="141"/>
      <c r="F79" s="114"/>
    </row>
    <row r="80" spans="2:6" ht="15">
      <c r="B80" t="s">
        <v>702</v>
      </c>
      <c r="C80" s="141"/>
      <c r="E80" s="141"/>
      <c r="F80" s="114"/>
    </row>
    <row r="81" spans="2:6" ht="15">
      <c r="B81" s="222" t="s">
        <v>684</v>
      </c>
      <c r="C81" s="141"/>
      <c r="E81" s="141"/>
      <c r="F81" s="114"/>
    </row>
    <row r="82" spans="2:6" ht="15">
      <c r="B82"/>
      <c r="C82" s="141"/>
      <c r="E82" s="141"/>
      <c r="F82" s="114"/>
    </row>
    <row r="83" spans="2:6" ht="15">
      <c r="B83" s="222" t="s">
        <v>703</v>
      </c>
      <c r="C83" s="139">
        <v>19.51</v>
      </c>
      <c r="D83" s="115" t="s">
        <v>88</v>
      </c>
      <c r="E83" s="139"/>
      <c r="F83" s="140">
        <f>C83*E83</f>
        <v>0</v>
      </c>
    </row>
    <row r="84" spans="2:6" ht="15">
      <c r="B84" t="s">
        <v>599</v>
      </c>
      <c r="C84" s="139"/>
      <c r="D84" s="115"/>
      <c r="E84" s="139"/>
      <c r="F84" s="140"/>
    </row>
    <row r="85" spans="2:6" ht="15">
      <c r="B85" t="s">
        <v>592</v>
      </c>
      <c r="C85" s="141"/>
      <c r="E85" s="141"/>
      <c r="F85" s="114"/>
    </row>
    <row r="86" spans="2:6" ht="15">
      <c r="B86" t="s">
        <v>677</v>
      </c>
      <c r="C86" s="141"/>
      <c r="E86" s="141"/>
      <c r="F86" s="114"/>
    </row>
    <row r="87" spans="1:6" s="226" customFormat="1" ht="15">
      <c r="A87" s="125"/>
      <c r="C87" s="141"/>
      <c r="D87" s="3"/>
      <c r="E87" s="141"/>
      <c r="F87" s="114"/>
    </row>
    <row r="88" spans="1:6" ht="15">
      <c r="A88" s="125" t="s">
        <v>391</v>
      </c>
      <c r="B88" s="222" t="s">
        <v>704</v>
      </c>
      <c r="C88" s="141"/>
      <c r="E88" s="141"/>
      <c r="F88" s="114"/>
    </row>
    <row r="89" spans="2:6" ht="15">
      <c r="B89" t="s">
        <v>91</v>
      </c>
      <c r="C89" s="141"/>
      <c r="E89" s="141"/>
      <c r="F89" s="114"/>
    </row>
    <row r="90" ht="15">
      <c r="B90" t="s">
        <v>347</v>
      </c>
    </row>
    <row r="91" spans="2:6" ht="15">
      <c r="B91"/>
      <c r="C91" s="141"/>
      <c r="E91" s="141"/>
      <c r="F91" s="114"/>
    </row>
    <row r="92" spans="2:6" ht="15">
      <c r="B92" t="s">
        <v>54</v>
      </c>
      <c r="C92" s="141"/>
      <c r="E92" s="141"/>
      <c r="F92" s="114"/>
    </row>
    <row r="93" spans="2:6" ht="15">
      <c r="B93" t="s">
        <v>55</v>
      </c>
      <c r="C93" s="141"/>
      <c r="E93" s="141"/>
      <c r="F93" s="114"/>
    </row>
    <row r="94" spans="2:6" ht="15">
      <c r="B94" t="s">
        <v>89</v>
      </c>
      <c r="C94" s="141"/>
      <c r="E94" s="141"/>
      <c r="F94" s="114"/>
    </row>
    <row r="95" spans="2:6" ht="15">
      <c r="B95" t="s">
        <v>92</v>
      </c>
      <c r="C95" s="141"/>
      <c r="E95" s="141"/>
      <c r="F95" s="114"/>
    </row>
    <row r="96" spans="2:6" ht="15">
      <c r="B96" t="s">
        <v>93</v>
      </c>
      <c r="C96" s="141"/>
      <c r="E96" s="141"/>
      <c r="F96" s="114"/>
    </row>
    <row r="97" spans="2:6" ht="15">
      <c r="B97" s="222" t="s">
        <v>94</v>
      </c>
      <c r="C97" s="141"/>
      <c r="E97" s="141"/>
      <c r="F97" s="114"/>
    </row>
    <row r="98" spans="2:6" ht="15">
      <c r="B98"/>
      <c r="C98" s="141"/>
      <c r="E98" s="141"/>
      <c r="F98" s="114"/>
    </row>
    <row r="99" spans="2:6" ht="15">
      <c r="B99" s="222" t="s">
        <v>705</v>
      </c>
      <c r="C99" s="139">
        <v>123.22</v>
      </c>
      <c r="D99" s="115" t="s">
        <v>25</v>
      </c>
      <c r="E99" s="139"/>
      <c r="F99" s="140">
        <f>C99*E99</f>
        <v>0</v>
      </c>
    </row>
    <row r="100" spans="2:6" ht="15">
      <c r="B100" t="s">
        <v>706</v>
      </c>
      <c r="C100" s="139"/>
      <c r="D100" s="115"/>
      <c r="E100" s="139"/>
      <c r="F100" s="140"/>
    </row>
    <row r="101" spans="2:6" ht="15">
      <c r="B101" t="s">
        <v>707</v>
      </c>
      <c r="C101" s="141"/>
      <c r="E101" s="141"/>
      <c r="F101" s="114"/>
    </row>
    <row r="102" spans="2:6" ht="15">
      <c r="B102" t="s">
        <v>677</v>
      </c>
      <c r="C102" s="141"/>
      <c r="E102" s="141"/>
      <c r="F102" s="114"/>
    </row>
    <row r="103" spans="2:6" ht="15">
      <c r="B103" s="3"/>
      <c r="C103" s="141"/>
      <c r="E103" s="141"/>
      <c r="F103" s="114"/>
    </row>
    <row r="104" spans="1:6" ht="15">
      <c r="A104" s="125" t="s">
        <v>399</v>
      </c>
      <c r="B104" s="222" t="s">
        <v>713</v>
      </c>
      <c r="C104" s="141"/>
      <c r="E104" s="141"/>
      <c r="F104" s="114"/>
    </row>
    <row r="105" spans="2:6" ht="15">
      <c r="B105" t="s">
        <v>714</v>
      </c>
      <c r="C105" s="141"/>
      <c r="E105" s="141"/>
      <c r="F105" s="114"/>
    </row>
    <row r="106" spans="2:6" ht="15">
      <c r="B106" t="s">
        <v>347</v>
      </c>
      <c r="C106" s="141"/>
      <c r="E106" s="141"/>
      <c r="F106" s="114"/>
    </row>
    <row r="107" ht="15">
      <c r="B107"/>
    </row>
    <row r="108" spans="2:6" ht="15">
      <c r="B108" t="s">
        <v>54</v>
      </c>
      <c r="C108" s="141"/>
      <c r="E108" s="141"/>
      <c r="F108" s="114"/>
    </row>
    <row r="109" spans="2:6" ht="15">
      <c r="B109" t="s">
        <v>55</v>
      </c>
      <c r="C109" s="141"/>
      <c r="E109" s="141"/>
      <c r="F109" s="114"/>
    </row>
    <row r="110" spans="2:6" ht="15">
      <c r="B110" t="s">
        <v>103</v>
      </c>
      <c r="C110" s="141"/>
      <c r="E110" s="141"/>
      <c r="F110" s="114"/>
    </row>
    <row r="111" spans="2:6" ht="15">
      <c r="B111" t="s">
        <v>715</v>
      </c>
      <c r="C111" s="141"/>
      <c r="E111" s="141"/>
      <c r="F111" s="114"/>
    </row>
    <row r="112" spans="2:6" ht="15">
      <c r="B112" t="s">
        <v>716</v>
      </c>
      <c r="C112" s="141"/>
      <c r="E112" s="141"/>
      <c r="F112" s="114"/>
    </row>
    <row r="113" spans="2:6" ht="15">
      <c r="B113" s="222" t="s">
        <v>717</v>
      </c>
      <c r="C113" s="141"/>
      <c r="E113" s="141"/>
      <c r="F113" s="114"/>
    </row>
    <row r="114" spans="2:6" ht="15">
      <c r="B114"/>
      <c r="C114" s="141"/>
      <c r="E114" s="141"/>
      <c r="F114" s="114"/>
    </row>
    <row r="115" spans="2:6" ht="15">
      <c r="B115" s="222" t="s">
        <v>718</v>
      </c>
      <c r="C115" s="139">
        <v>12.7</v>
      </c>
      <c r="D115" s="115" t="s">
        <v>88</v>
      </c>
      <c r="E115" s="139"/>
      <c r="F115" s="140">
        <f>C115*E115</f>
        <v>0</v>
      </c>
    </row>
    <row r="116" spans="2:6" ht="15">
      <c r="B116" t="s">
        <v>719</v>
      </c>
      <c r="C116" s="139"/>
      <c r="D116" s="115"/>
      <c r="E116" s="139"/>
      <c r="F116" s="140"/>
    </row>
    <row r="117" spans="2:6" ht="15">
      <c r="B117" t="s">
        <v>592</v>
      </c>
      <c r="C117" s="141"/>
      <c r="E117" s="141"/>
      <c r="F117" s="114"/>
    </row>
    <row r="118" spans="2:6" ht="15">
      <c r="B118" t="s">
        <v>677</v>
      </c>
      <c r="C118" s="141"/>
      <c r="E118" s="141"/>
      <c r="F118" s="114"/>
    </row>
    <row r="119" spans="2:6" ht="15">
      <c r="B119" s="3"/>
      <c r="C119" s="141"/>
      <c r="E119" s="141"/>
      <c r="F119" s="114"/>
    </row>
    <row r="120" spans="1:6" ht="15">
      <c r="A120" s="125" t="s">
        <v>405</v>
      </c>
      <c r="B120" s="222" t="s">
        <v>720</v>
      </c>
      <c r="C120" s="141"/>
      <c r="E120" s="141"/>
      <c r="F120" s="114"/>
    </row>
    <row r="121" spans="2:6" ht="15">
      <c r="B121" t="s">
        <v>721</v>
      </c>
      <c r="C121" s="141"/>
      <c r="E121" s="141"/>
      <c r="F121" s="114"/>
    </row>
    <row r="122" spans="2:6" ht="15">
      <c r="B122" t="s">
        <v>347</v>
      </c>
      <c r="C122" s="141"/>
      <c r="E122" s="141"/>
      <c r="F122" s="114"/>
    </row>
    <row r="123" spans="2:6" ht="15">
      <c r="B123"/>
      <c r="C123" s="141"/>
      <c r="E123" s="141"/>
      <c r="F123" s="114"/>
    </row>
    <row r="124" spans="2:6" ht="15">
      <c r="B124" t="s">
        <v>54</v>
      </c>
      <c r="C124" s="141"/>
      <c r="E124" s="141"/>
      <c r="F124" s="114"/>
    </row>
    <row r="125" ht="15">
      <c r="B125" t="s">
        <v>55</v>
      </c>
    </row>
    <row r="126" spans="2:6" ht="15">
      <c r="B126" t="s">
        <v>103</v>
      </c>
      <c r="C126" s="141"/>
      <c r="E126" s="141"/>
      <c r="F126" s="114"/>
    </row>
    <row r="127" spans="2:6" ht="15">
      <c r="B127" t="s">
        <v>722</v>
      </c>
      <c r="C127" s="141"/>
      <c r="E127" s="141"/>
      <c r="F127" s="114"/>
    </row>
    <row r="128" spans="2:6" ht="15">
      <c r="B128" s="222" t="s">
        <v>723</v>
      </c>
      <c r="C128" s="141"/>
      <c r="E128" s="141"/>
      <c r="F128" s="114"/>
    </row>
    <row r="129" spans="2:6" ht="15">
      <c r="B129"/>
      <c r="C129" s="141"/>
      <c r="E129" s="141"/>
      <c r="F129" s="114"/>
    </row>
    <row r="130" spans="2:6" ht="15">
      <c r="B130" s="222" t="s">
        <v>724</v>
      </c>
      <c r="C130" s="139">
        <v>13</v>
      </c>
      <c r="D130" s="115" t="s">
        <v>292</v>
      </c>
      <c r="E130" s="139"/>
      <c r="F130" s="140">
        <f>C130*E130</f>
        <v>0</v>
      </c>
    </row>
    <row r="131" spans="2:6" ht="15">
      <c r="B131" t="s">
        <v>725</v>
      </c>
      <c r="C131" s="141"/>
      <c r="E131" s="141"/>
      <c r="F131" s="114"/>
    </row>
    <row r="132" spans="2:6" ht="15">
      <c r="B132" t="s">
        <v>480</v>
      </c>
      <c r="C132" s="139"/>
      <c r="D132" s="115"/>
      <c r="E132" s="139"/>
      <c r="F132" s="140"/>
    </row>
    <row r="133" spans="2:6" ht="15">
      <c r="B133" t="s">
        <v>677</v>
      </c>
      <c r="C133" s="141"/>
      <c r="E133" s="141"/>
      <c r="F133" s="114"/>
    </row>
    <row r="134" spans="2:6" ht="15">
      <c r="B134" s="3"/>
      <c r="C134" s="141"/>
      <c r="E134" s="141"/>
      <c r="F134" s="114"/>
    </row>
    <row r="135" spans="1:6" ht="15">
      <c r="A135" s="125" t="s">
        <v>574</v>
      </c>
      <c r="B135" s="222" t="s">
        <v>726</v>
      </c>
      <c r="C135" s="141"/>
      <c r="E135" s="141"/>
      <c r="F135" s="114"/>
    </row>
    <row r="136" spans="2:6" ht="15">
      <c r="B136" t="s">
        <v>727</v>
      </c>
      <c r="C136" s="141"/>
      <c r="E136" s="141"/>
      <c r="F136" s="114"/>
    </row>
    <row r="137" spans="2:6" ht="15">
      <c r="B137" t="s">
        <v>347</v>
      </c>
      <c r="C137" s="141"/>
      <c r="E137" s="141"/>
      <c r="F137" s="114"/>
    </row>
    <row r="138" spans="2:6" ht="15">
      <c r="B138"/>
      <c r="C138" s="141"/>
      <c r="E138" s="141"/>
      <c r="F138" s="114"/>
    </row>
    <row r="139" spans="2:6" ht="15">
      <c r="B139" t="s">
        <v>54</v>
      </c>
      <c r="C139" s="141"/>
      <c r="E139" s="141"/>
      <c r="F139" s="114"/>
    </row>
    <row r="140" spans="2:6" ht="15">
      <c r="B140" t="s">
        <v>55</v>
      </c>
      <c r="C140" s="141"/>
      <c r="E140" s="141"/>
      <c r="F140" s="114"/>
    </row>
    <row r="141" spans="2:6" ht="15">
      <c r="B141" t="s">
        <v>103</v>
      </c>
      <c r="C141" s="141"/>
      <c r="E141" s="141"/>
      <c r="F141" s="114"/>
    </row>
    <row r="142" spans="2:6" ht="15">
      <c r="B142" s="222" t="s">
        <v>728</v>
      </c>
      <c r="C142" s="141"/>
      <c r="E142" s="141"/>
      <c r="F142" s="114"/>
    </row>
    <row r="143" spans="2:6" ht="15">
      <c r="B143"/>
      <c r="C143" s="141"/>
      <c r="E143" s="141"/>
      <c r="F143" s="114"/>
    </row>
    <row r="144" spans="2:6" ht="15">
      <c r="B144" s="222" t="s">
        <v>729</v>
      </c>
      <c r="C144" s="139">
        <v>64.35</v>
      </c>
      <c r="D144" s="115" t="s">
        <v>88</v>
      </c>
      <c r="E144" s="139"/>
      <c r="F144" s="140">
        <f>C144*E144</f>
        <v>0</v>
      </c>
    </row>
    <row r="145" spans="2:6" ht="15">
      <c r="B145" t="s">
        <v>599</v>
      </c>
      <c r="C145" s="141"/>
      <c r="E145" s="141"/>
      <c r="F145" s="114"/>
    </row>
    <row r="146" spans="2:6" ht="15">
      <c r="B146" t="s">
        <v>592</v>
      </c>
      <c r="C146" s="141"/>
      <c r="E146" s="141"/>
      <c r="F146" s="114"/>
    </row>
    <row r="147" spans="2:6" ht="15">
      <c r="B147" t="s">
        <v>677</v>
      </c>
      <c r="C147" s="141"/>
      <c r="E147" s="141"/>
      <c r="F147" s="114"/>
    </row>
    <row r="148" spans="2:6" ht="15">
      <c r="B148" s="1"/>
      <c r="C148" s="139"/>
      <c r="D148" s="115"/>
      <c r="E148" s="139"/>
      <c r="F148" s="140"/>
    </row>
    <row r="149" spans="1:6" ht="15">
      <c r="A149" s="125" t="s">
        <v>594</v>
      </c>
      <c r="B149" s="222" t="s">
        <v>730</v>
      </c>
      <c r="C149" s="141"/>
      <c r="E149" s="141"/>
      <c r="F149" s="114"/>
    </row>
    <row r="150" spans="2:6" ht="15">
      <c r="B150" t="s">
        <v>731</v>
      </c>
      <c r="C150" s="141"/>
      <c r="E150" s="141"/>
      <c r="F150" s="114"/>
    </row>
    <row r="151" spans="2:6" ht="15">
      <c r="B151" t="s">
        <v>347</v>
      </c>
      <c r="C151" s="141"/>
      <c r="E151" s="141"/>
      <c r="F151" s="114"/>
    </row>
    <row r="152" spans="2:6" ht="15">
      <c r="B152"/>
      <c r="C152" s="141"/>
      <c r="E152" s="141"/>
      <c r="F152" s="114"/>
    </row>
    <row r="153" spans="2:6" ht="15">
      <c r="B153" t="s">
        <v>54</v>
      </c>
      <c r="C153" s="141"/>
      <c r="E153" s="141"/>
      <c r="F153" s="114"/>
    </row>
    <row r="154" spans="2:6" ht="15">
      <c r="B154" t="s">
        <v>55</v>
      </c>
      <c r="C154" s="141"/>
      <c r="E154" s="141"/>
      <c r="F154" s="114"/>
    </row>
    <row r="155" spans="2:6" ht="15">
      <c r="B155" t="s">
        <v>103</v>
      </c>
      <c r="C155" s="141"/>
      <c r="E155" s="141"/>
      <c r="F155" s="114"/>
    </row>
    <row r="156" spans="2:6" ht="15">
      <c r="B156" t="s">
        <v>732</v>
      </c>
      <c r="C156" s="141"/>
      <c r="E156" s="141"/>
      <c r="F156" s="114"/>
    </row>
    <row r="157" spans="2:6" ht="15">
      <c r="B157" t="s">
        <v>733</v>
      </c>
      <c r="C157" s="141"/>
      <c r="E157" s="141"/>
      <c r="F157" s="114"/>
    </row>
    <row r="158" spans="2:6" ht="15">
      <c r="B158" s="222" t="s">
        <v>734</v>
      </c>
      <c r="C158" s="141"/>
      <c r="E158" s="141"/>
      <c r="F158" s="114"/>
    </row>
    <row r="159" spans="2:6" ht="15">
      <c r="B159"/>
      <c r="C159" s="141"/>
      <c r="E159" s="141"/>
      <c r="F159" s="114"/>
    </row>
    <row r="160" spans="2:6" ht="15">
      <c r="B160" s="222" t="s">
        <v>735</v>
      </c>
      <c r="C160" s="139">
        <v>56.11</v>
      </c>
      <c r="D160" s="115" t="s">
        <v>88</v>
      </c>
      <c r="E160" s="139"/>
      <c r="F160" s="140">
        <f>C160*E160</f>
        <v>0</v>
      </c>
    </row>
    <row r="161" spans="2:6" ht="15">
      <c r="B161" t="s">
        <v>599</v>
      </c>
      <c r="C161" s="141"/>
      <c r="E161" s="141"/>
      <c r="F161" s="114"/>
    </row>
    <row r="162" spans="2:6" ht="15">
      <c r="B162" t="s">
        <v>592</v>
      </c>
      <c r="C162" s="141"/>
      <c r="E162" s="141"/>
      <c r="F162" s="114"/>
    </row>
    <row r="163" spans="2:6" ht="15">
      <c r="B163" t="s">
        <v>677</v>
      </c>
      <c r="C163" s="139"/>
      <c r="D163" s="115"/>
      <c r="E163" s="139"/>
      <c r="F163" s="140"/>
    </row>
    <row r="164" spans="1:6" s="226" customFormat="1" ht="15">
      <c r="A164" s="125"/>
      <c r="C164" s="139"/>
      <c r="D164" s="115"/>
      <c r="E164" s="139"/>
      <c r="F164" s="140"/>
    </row>
    <row r="165" spans="1:6" s="226" customFormat="1" ht="15">
      <c r="A165" s="125" t="s">
        <v>595</v>
      </c>
      <c r="B165" s="227" t="s">
        <v>1040</v>
      </c>
      <c r="C165" s="139"/>
      <c r="D165" s="115"/>
      <c r="E165" s="139"/>
      <c r="F165" s="140"/>
    </row>
    <row r="166" spans="1:6" s="226" customFormat="1" ht="15">
      <c r="A166" s="125"/>
      <c r="B166" t="s">
        <v>102</v>
      </c>
      <c r="C166" s="139"/>
      <c r="D166" s="115"/>
      <c r="E166" s="139"/>
      <c r="F166" s="140"/>
    </row>
    <row r="167" spans="1:6" s="226" customFormat="1" ht="15">
      <c r="A167" s="125"/>
      <c r="B167" t="s">
        <v>347</v>
      </c>
      <c r="C167" s="139"/>
      <c r="D167" s="115"/>
      <c r="E167" s="139"/>
      <c r="F167" s="140"/>
    </row>
    <row r="168" spans="1:6" s="226" customFormat="1" ht="15">
      <c r="A168" s="125"/>
      <c r="B168"/>
      <c r="C168" s="139"/>
      <c r="D168" s="115"/>
      <c r="E168" s="139"/>
      <c r="F168" s="140"/>
    </row>
    <row r="169" spans="1:6" s="226" customFormat="1" ht="15">
      <c r="A169" s="125"/>
      <c r="B169" t="s">
        <v>54</v>
      </c>
      <c r="C169" s="139"/>
      <c r="D169" s="115"/>
      <c r="E169" s="139"/>
      <c r="F169" s="140"/>
    </row>
    <row r="170" spans="1:6" s="226" customFormat="1" ht="15">
      <c r="A170" s="125"/>
      <c r="B170" t="s">
        <v>55</v>
      </c>
      <c r="C170" s="139"/>
      <c r="D170" s="115"/>
      <c r="E170" s="139"/>
      <c r="F170" s="140"/>
    </row>
    <row r="171" spans="1:6" s="226" customFormat="1" ht="15">
      <c r="A171" s="125"/>
      <c r="B171" t="s">
        <v>103</v>
      </c>
      <c r="C171" s="139"/>
      <c r="D171" s="115"/>
      <c r="E171" s="139"/>
      <c r="F171" s="140"/>
    </row>
    <row r="172" spans="1:6" s="226" customFormat="1" ht="15">
      <c r="A172" s="125"/>
      <c r="B172" t="s">
        <v>104</v>
      </c>
      <c r="C172" s="139"/>
      <c r="D172" s="115"/>
      <c r="E172" s="139"/>
      <c r="F172" s="140"/>
    </row>
    <row r="173" spans="1:6" s="226" customFormat="1" ht="15">
      <c r="A173" s="125"/>
      <c r="B173" t="s">
        <v>105</v>
      </c>
      <c r="C173" s="139"/>
      <c r="D173" s="115"/>
      <c r="E173" s="139"/>
      <c r="F173" s="140"/>
    </row>
    <row r="174" spans="1:6" s="226" customFormat="1" ht="15">
      <c r="A174" s="125"/>
      <c r="B174" s="227" t="s">
        <v>106</v>
      </c>
      <c r="C174" s="139"/>
      <c r="D174" s="115"/>
      <c r="E174" s="139"/>
      <c r="F174" s="140"/>
    </row>
    <row r="175" spans="1:6" s="226" customFormat="1" ht="15">
      <c r="A175" s="125"/>
      <c r="B175"/>
      <c r="C175" s="139"/>
      <c r="D175" s="115"/>
      <c r="E175" s="139"/>
      <c r="F175" s="140"/>
    </row>
    <row r="176" spans="1:6" s="226" customFormat="1" ht="15">
      <c r="A176" s="125"/>
      <c r="B176" s="227" t="s">
        <v>1041</v>
      </c>
      <c r="C176" s="139">
        <v>51.73</v>
      </c>
      <c r="D176" s="115" t="s">
        <v>88</v>
      </c>
      <c r="E176" s="139"/>
      <c r="F176" s="140">
        <f>C176*E176</f>
        <v>0</v>
      </c>
    </row>
    <row r="177" spans="1:6" s="226" customFormat="1" ht="15">
      <c r="A177" s="125"/>
      <c r="B177" t="s">
        <v>599</v>
      </c>
      <c r="C177" s="139"/>
      <c r="D177" s="115"/>
      <c r="E177" s="139"/>
      <c r="F177" s="140"/>
    </row>
    <row r="178" spans="1:6" s="226" customFormat="1" ht="15">
      <c r="A178" s="125"/>
      <c r="B178" t="s">
        <v>1042</v>
      </c>
      <c r="C178" s="139"/>
      <c r="D178" s="115"/>
      <c r="E178" s="139"/>
      <c r="F178" s="140"/>
    </row>
    <row r="179" spans="1:6" s="226" customFormat="1" ht="15">
      <c r="A179" s="125"/>
      <c r="B179" t="s">
        <v>677</v>
      </c>
      <c r="C179" s="139"/>
      <c r="D179" s="115"/>
      <c r="E179" s="139"/>
      <c r="F179" s="140"/>
    </row>
    <row r="180" spans="1:6" s="226" customFormat="1" ht="15">
      <c r="A180" s="125"/>
      <c r="C180" s="139"/>
      <c r="D180" s="115"/>
      <c r="E180" s="139"/>
      <c r="F180" s="140"/>
    </row>
    <row r="181" spans="1:6" s="226" customFormat="1" ht="15">
      <c r="A181" s="125" t="s">
        <v>596</v>
      </c>
      <c r="B181" s="227" t="s">
        <v>1043</v>
      </c>
      <c r="C181" s="139"/>
      <c r="D181" s="115"/>
      <c r="E181" s="139"/>
      <c r="F181" s="140"/>
    </row>
    <row r="182" spans="1:6" s="226" customFormat="1" ht="15">
      <c r="A182" s="125"/>
      <c r="B182" t="s">
        <v>1044</v>
      </c>
      <c r="C182" s="139"/>
      <c r="D182" s="115"/>
      <c r="E182" s="139"/>
      <c r="F182" s="140"/>
    </row>
    <row r="183" spans="1:6" s="226" customFormat="1" ht="15">
      <c r="A183" s="125"/>
      <c r="B183" t="s">
        <v>347</v>
      </c>
      <c r="C183" s="139"/>
      <c r="D183" s="115"/>
      <c r="E183" s="139"/>
      <c r="F183" s="140"/>
    </row>
    <row r="184" spans="1:6" s="226" customFormat="1" ht="15">
      <c r="A184" s="125"/>
      <c r="B184"/>
      <c r="C184" s="139"/>
      <c r="D184" s="115"/>
      <c r="E184" s="139"/>
      <c r="F184" s="140"/>
    </row>
    <row r="185" spans="1:6" s="226" customFormat="1" ht="15">
      <c r="A185" s="125"/>
      <c r="B185" t="s">
        <v>54</v>
      </c>
      <c r="C185" s="139"/>
      <c r="D185" s="115"/>
      <c r="E185" s="139"/>
      <c r="F185" s="140"/>
    </row>
    <row r="186" spans="1:6" s="226" customFormat="1" ht="15">
      <c r="A186" s="125"/>
      <c r="B186" t="s">
        <v>55</v>
      </c>
      <c r="C186" s="139"/>
      <c r="D186" s="115"/>
      <c r="E186" s="139"/>
      <c r="F186" s="140"/>
    </row>
    <row r="187" spans="1:6" s="226" customFormat="1" ht="15">
      <c r="A187" s="125"/>
      <c r="B187" t="s">
        <v>103</v>
      </c>
      <c r="C187" s="139"/>
      <c r="D187" s="115"/>
      <c r="E187" s="139"/>
      <c r="F187" s="140"/>
    </row>
    <row r="188" spans="1:6" s="226" customFormat="1" ht="15">
      <c r="A188" s="125"/>
      <c r="B188" t="s">
        <v>1045</v>
      </c>
      <c r="C188" s="139"/>
      <c r="D188" s="115"/>
      <c r="E188" s="139"/>
      <c r="F188" s="140"/>
    </row>
    <row r="189" spans="1:6" s="226" customFormat="1" ht="15">
      <c r="A189" s="125"/>
      <c r="B189" t="s">
        <v>1046</v>
      </c>
      <c r="C189" s="139"/>
      <c r="D189" s="115"/>
      <c r="E189" s="139"/>
      <c r="F189" s="140"/>
    </row>
    <row r="190" spans="1:6" s="226" customFormat="1" ht="15">
      <c r="A190" s="125"/>
      <c r="B190" s="227" t="s">
        <v>1047</v>
      </c>
      <c r="C190" s="139"/>
      <c r="D190" s="115"/>
      <c r="E190" s="139"/>
      <c r="F190" s="140"/>
    </row>
    <row r="191" spans="1:6" s="226" customFormat="1" ht="15">
      <c r="A191" s="125"/>
      <c r="B191"/>
      <c r="C191" s="139"/>
      <c r="D191" s="115"/>
      <c r="E191" s="139"/>
      <c r="F191" s="140"/>
    </row>
    <row r="192" spans="1:6" s="226" customFormat="1" ht="15">
      <c r="A192" s="125"/>
      <c r="B192" s="227" t="s">
        <v>1048</v>
      </c>
      <c r="C192" s="139">
        <v>51.73</v>
      </c>
      <c r="D192" s="115" t="s">
        <v>88</v>
      </c>
      <c r="E192" s="139"/>
      <c r="F192" s="140">
        <f>C192*E192</f>
        <v>0</v>
      </c>
    </row>
    <row r="193" spans="1:6" s="226" customFormat="1" ht="15">
      <c r="A193" s="125"/>
      <c r="B193" t="s">
        <v>599</v>
      </c>
      <c r="C193" s="139"/>
      <c r="D193" s="115"/>
      <c r="E193" s="139"/>
      <c r="F193" s="140"/>
    </row>
    <row r="194" spans="1:6" s="226" customFormat="1" ht="15">
      <c r="A194" s="125"/>
      <c r="B194" t="s">
        <v>1049</v>
      </c>
      <c r="C194" s="139"/>
      <c r="D194" s="115"/>
      <c r="E194" s="139"/>
      <c r="F194" s="140"/>
    </row>
    <row r="195" spans="1:6" s="226" customFormat="1" ht="15">
      <c r="A195" s="125"/>
      <c r="B195" t="s">
        <v>677</v>
      </c>
      <c r="C195" s="139"/>
      <c r="D195" s="115"/>
      <c r="E195" s="139"/>
      <c r="F195" s="140"/>
    </row>
    <row r="196" spans="1:6" s="226" customFormat="1" ht="15">
      <c r="A196" s="125"/>
      <c r="C196" s="139"/>
      <c r="D196" s="115"/>
      <c r="E196" s="139"/>
      <c r="F196" s="140"/>
    </row>
    <row r="197" spans="1:6" s="226" customFormat="1" ht="15">
      <c r="A197" s="125" t="s">
        <v>597</v>
      </c>
      <c r="B197" s="227" t="s">
        <v>593</v>
      </c>
      <c r="C197" s="139"/>
      <c r="D197" s="115"/>
      <c r="E197" s="139"/>
      <c r="F197" s="140"/>
    </row>
    <row r="198" spans="1:6" s="226" customFormat="1" ht="15">
      <c r="A198" s="125"/>
      <c r="B198"/>
      <c r="C198" s="139"/>
      <c r="D198" s="115"/>
      <c r="E198" s="139"/>
      <c r="F198" s="140"/>
    </row>
    <row r="199" spans="1:6" s="226" customFormat="1" ht="15">
      <c r="A199" s="125"/>
      <c r="B199" t="s">
        <v>54</v>
      </c>
      <c r="C199" s="139"/>
      <c r="D199" s="115"/>
      <c r="E199" s="139"/>
      <c r="F199" s="140"/>
    </row>
    <row r="200" spans="1:6" s="226" customFormat="1" ht="15">
      <c r="A200" s="125"/>
      <c r="B200" t="s">
        <v>55</v>
      </c>
      <c r="C200" s="139"/>
      <c r="D200" s="115"/>
      <c r="E200" s="139"/>
      <c r="F200" s="140"/>
    </row>
    <row r="201" spans="1:6" s="226" customFormat="1" ht="15">
      <c r="A201" s="125"/>
      <c r="B201" t="s">
        <v>103</v>
      </c>
      <c r="C201" s="139"/>
      <c r="D201" s="115"/>
      <c r="E201" s="139"/>
      <c r="F201" s="140"/>
    </row>
    <row r="202" spans="1:6" s="226" customFormat="1" ht="15">
      <c r="A202" s="125"/>
      <c r="B202" t="s">
        <v>732</v>
      </c>
      <c r="C202" s="139"/>
      <c r="D202" s="115"/>
      <c r="E202" s="139"/>
      <c r="F202" s="140"/>
    </row>
    <row r="203" spans="1:6" s="226" customFormat="1" ht="15">
      <c r="A203" s="125"/>
      <c r="B203" t="s">
        <v>105</v>
      </c>
      <c r="C203" s="139"/>
      <c r="D203" s="115"/>
      <c r="E203" s="139"/>
      <c r="F203" s="140"/>
    </row>
    <row r="204" spans="1:6" s="226" customFormat="1" ht="15">
      <c r="A204" s="125"/>
      <c r="B204" s="227" t="s">
        <v>1050</v>
      </c>
      <c r="C204" s="139"/>
      <c r="D204" s="115"/>
      <c r="E204" s="139"/>
      <c r="F204" s="140"/>
    </row>
    <row r="205" spans="1:6" s="226" customFormat="1" ht="15">
      <c r="A205" s="125"/>
      <c r="B205"/>
      <c r="C205" s="139"/>
      <c r="D205" s="115"/>
      <c r="E205" s="139"/>
      <c r="F205" s="140"/>
    </row>
    <row r="206" spans="1:6" s="226" customFormat="1" ht="15">
      <c r="A206" s="125"/>
      <c r="B206" s="227" t="s">
        <v>1051</v>
      </c>
      <c r="C206" s="139">
        <v>51.73</v>
      </c>
      <c r="D206" s="115" t="s">
        <v>88</v>
      </c>
      <c r="E206" s="139"/>
      <c r="F206" s="140">
        <f>C206*E206</f>
        <v>0</v>
      </c>
    </row>
    <row r="207" spans="1:6" s="226" customFormat="1" ht="15">
      <c r="A207" s="125"/>
      <c r="C207" s="141"/>
      <c r="D207" s="3"/>
      <c r="E207" s="141"/>
      <c r="F207" s="114"/>
    </row>
    <row r="208" spans="1:6" ht="15.75">
      <c r="A208" s="124"/>
      <c r="B208" s="215" t="s">
        <v>113</v>
      </c>
      <c r="C208" s="144"/>
      <c r="D208" s="144"/>
      <c r="E208" s="144"/>
      <c r="F208" s="135">
        <f>SUM(F4:F206)</f>
        <v>0</v>
      </c>
    </row>
  </sheetData>
  <sheetProtection/>
  <printOptions/>
  <pageMargins left="0.7086614173228347" right="0.7086614173228347" top="0.48" bottom="0.45" header="0.31496062992125984" footer="0.31496062992125984"/>
  <pageSetup horizontalDpi="300" verticalDpi="300" orientation="landscape" paperSize="9" r:id="rId1"/>
  <rowBreaks count="1" manualBreakCount="1">
    <brk id="9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E16" sqref="E1:E16384"/>
    </sheetView>
  </sheetViews>
  <sheetFormatPr defaultColWidth="9.140625" defaultRowHeight="15"/>
  <cols>
    <col min="1" max="1" width="7.00390625" style="125" customWidth="1"/>
    <col min="2" max="2" width="68.8515625" style="3" customWidth="1"/>
    <col min="3" max="3" width="11.7109375" style="141" customWidth="1"/>
    <col min="4" max="4" width="7.7109375" style="141" customWidth="1"/>
    <col min="5" max="5" width="20.57421875" style="141" customWidth="1"/>
    <col min="6" max="6" width="19.57421875" style="114" customWidth="1"/>
  </cols>
  <sheetData>
    <row r="1" spans="1:6" ht="15.75">
      <c r="A1" s="136"/>
      <c r="B1" s="173" t="s">
        <v>36</v>
      </c>
      <c r="C1" s="175" t="s">
        <v>24</v>
      </c>
      <c r="D1" s="175" t="s">
        <v>22</v>
      </c>
      <c r="E1" s="175"/>
      <c r="F1" s="174" t="s">
        <v>23</v>
      </c>
    </row>
    <row r="2" spans="1:2" ht="15">
      <c r="A2" s="137"/>
      <c r="B2" s="108"/>
    </row>
    <row r="3" spans="1:6" ht="15.75">
      <c r="A3" s="136"/>
      <c r="B3" s="215" t="s">
        <v>306</v>
      </c>
      <c r="C3" s="138"/>
      <c r="D3" s="138"/>
      <c r="E3" s="138"/>
      <c r="F3" s="127"/>
    </row>
    <row r="4" spans="1:6" ht="15.75">
      <c r="A4" s="224"/>
      <c r="B4" s="225"/>
      <c r="C4" s="139"/>
      <c r="D4" s="139"/>
      <c r="E4" s="139"/>
      <c r="F4" s="140"/>
    </row>
    <row r="5" spans="1:6" ht="15">
      <c r="A5" s="224" t="s">
        <v>204</v>
      </c>
      <c r="B5" s="222" t="s">
        <v>923</v>
      </c>
      <c r="C5" s="139"/>
      <c r="D5" s="139"/>
      <c r="E5" s="139"/>
      <c r="F5" s="140"/>
    </row>
    <row r="6" spans="1:6" ht="15">
      <c r="A6" s="224"/>
      <c r="B6" t="s">
        <v>924</v>
      </c>
      <c r="C6" s="139"/>
      <c r="D6" s="139"/>
      <c r="E6" s="139"/>
      <c r="F6" s="140"/>
    </row>
    <row r="7" spans="1:6" ht="15">
      <c r="A7" s="224"/>
      <c r="B7" t="s">
        <v>347</v>
      </c>
      <c r="C7" s="139"/>
      <c r="D7" s="139"/>
      <c r="E7" s="139"/>
      <c r="F7" s="140"/>
    </row>
    <row r="8" spans="1:6" ht="15">
      <c r="A8" s="224"/>
      <c r="B8"/>
      <c r="C8" s="139"/>
      <c r="D8" s="139"/>
      <c r="E8" s="139"/>
      <c r="F8" s="140"/>
    </row>
    <row r="9" spans="1:6" ht="15">
      <c r="A9" s="224"/>
      <c r="B9" t="s">
        <v>54</v>
      </c>
      <c r="C9" s="139"/>
      <c r="D9" s="139"/>
      <c r="E9" s="139"/>
      <c r="F9" s="140"/>
    </row>
    <row r="10" spans="1:6" ht="15">
      <c r="A10" s="224"/>
      <c r="B10" t="s">
        <v>738</v>
      </c>
      <c r="C10" s="139"/>
      <c r="D10" s="139"/>
      <c r="E10" s="139"/>
      <c r="F10" s="140"/>
    </row>
    <row r="11" spans="1:6" ht="15">
      <c r="A11" s="224"/>
      <c r="B11" t="s">
        <v>349</v>
      </c>
      <c r="C11" s="139"/>
      <c r="D11" s="139"/>
      <c r="E11" s="139"/>
      <c r="F11" s="140"/>
    </row>
    <row r="12" spans="1:6" ht="15">
      <c r="A12" s="224"/>
      <c r="B12" s="222" t="s">
        <v>925</v>
      </c>
      <c r="C12" s="139"/>
      <c r="D12" s="139"/>
      <c r="E12" s="139"/>
      <c r="F12" s="140"/>
    </row>
    <row r="13" spans="1:6" ht="15">
      <c r="A13" s="224"/>
      <c r="B13"/>
      <c r="C13" s="139"/>
      <c r="D13" s="139"/>
      <c r="E13" s="139"/>
      <c r="F13" s="140"/>
    </row>
    <row r="14" spans="1:6" ht="15">
      <c r="A14" s="224"/>
      <c r="B14" s="222" t="s">
        <v>926</v>
      </c>
      <c r="C14" s="141">
        <v>4.38</v>
      </c>
      <c r="D14" s="141" t="s">
        <v>88</v>
      </c>
      <c r="F14" s="114">
        <f>C14*E14</f>
        <v>0</v>
      </c>
    </row>
    <row r="15" spans="1:6" ht="15">
      <c r="A15" s="224"/>
      <c r="B15" t="s">
        <v>599</v>
      </c>
      <c r="C15" s="139"/>
      <c r="D15" s="139"/>
      <c r="E15" s="139"/>
      <c r="F15" s="140"/>
    </row>
    <row r="16" spans="1:6" ht="15">
      <c r="A16" s="224"/>
      <c r="B16" t="s">
        <v>592</v>
      </c>
      <c r="C16" s="139"/>
      <c r="D16" s="139"/>
      <c r="E16" s="139"/>
      <c r="F16" s="140"/>
    </row>
    <row r="17" spans="1:6" ht="15">
      <c r="A17" s="224"/>
      <c r="B17" t="s">
        <v>677</v>
      </c>
      <c r="C17" s="139"/>
      <c r="D17" s="139"/>
      <c r="E17" s="139"/>
      <c r="F17" s="140"/>
    </row>
    <row r="18" ht="15">
      <c r="B18" s="143"/>
    </row>
    <row r="19" spans="1:2" ht="15">
      <c r="A19" s="125" t="s">
        <v>205</v>
      </c>
      <c r="B19" s="222" t="s">
        <v>736</v>
      </c>
    </row>
    <row r="20" ht="15">
      <c r="B20" t="s">
        <v>737</v>
      </c>
    </row>
    <row r="21" ht="15">
      <c r="B21" t="s">
        <v>347</v>
      </c>
    </row>
    <row r="22" ht="15">
      <c r="B22"/>
    </row>
    <row r="23" ht="15">
      <c r="B23" t="s">
        <v>54</v>
      </c>
    </row>
    <row r="24" ht="15">
      <c r="B24" t="s">
        <v>738</v>
      </c>
    </row>
    <row r="25" ht="15">
      <c r="B25" t="s">
        <v>739</v>
      </c>
    </row>
    <row r="26" ht="15">
      <c r="B26" t="s">
        <v>740</v>
      </c>
    </row>
    <row r="27" ht="15">
      <c r="B27" s="222" t="s">
        <v>741</v>
      </c>
    </row>
    <row r="28" ht="15">
      <c r="B28"/>
    </row>
    <row r="29" spans="2:6" ht="15">
      <c r="B29" s="222" t="s">
        <v>742</v>
      </c>
      <c r="C29" s="141">
        <v>1.12</v>
      </c>
      <c r="D29" s="141" t="s">
        <v>88</v>
      </c>
      <c r="F29" s="114">
        <f>C29*E29</f>
        <v>0</v>
      </c>
    </row>
    <row r="30" ht="15">
      <c r="B30" t="s">
        <v>743</v>
      </c>
    </row>
    <row r="31" ht="15">
      <c r="B31" t="s">
        <v>592</v>
      </c>
    </row>
    <row r="32" ht="15">
      <c r="B32" t="s">
        <v>677</v>
      </c>
    </row>
    <row r="33" ht="15">
      <c r="B33" s="1"/>
    </row>
    <row r="34" spans="1:6" ht="15.75">
      <c r="A34" s="136"/>
      <c r="B34" s="215" t="s">
        <v>313</v>
      </c>
      <c r="C34" s="138"/>
      <c r="D34" s="138"/>
      <c r="E34" s="138"/>
      <c r="F34" s="135">
        <f>SUM(F4:F33)</f>
        <v>0</v>
      </c>
    </row>
  </sheetData>
  <sheetProtection/>
  <printOptions/>
  <pageMargins left="0.4724409448818898" right="0.4724409448818898" top="0.7480314960629921" bottom="0.7480314960629921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86">
      <selection activeCell="E86" sqref="E1:E16384"/>
    </sheetView>
  </sheetViews>
  <sheetFormatPr defaultColWidth="9.140625" defaultRowHeight="15" customHeight="1"/>
  <cols>
    <col min="1" max="1" width="9.140625" style="125" customWidth="1"/>
    <col min="2" max="2" width="67.57421875" style="3" customWidth="1"/>
    <col min="3" max="3" width="10.7109375" style="3" customWidth="1"/>
    <col min="4" max="4" width="8.8515625" style="3" customWidth="1"/>
    <col min="5" max="5" width="17.28125" style="147" customWidth="1"/>
    <col min="6" max="6" width="16.7109375" style="114" customWidth="1"/>
  </cols>
  <sheetData>
    <row r="1" spans="1:6" ht="15" customHeight="1">
      <c r="A1" s="124"/>
      <c r="B1" s="176" t="s">
        <v>36</v>
      </c>
      <c r="C1" s="177" t="s">
        <v>24</v>
      </c>
      <c r="D1" s="177" t="s">
        <v>22</v>
      </c>
      <c r="E1" s="178"/>
      <c r="F1" s="177" t="s">
        <v>23</v>
      </c>
    </row>
    <row r="2" spans="2:4" ht="15" customHeight="1">
      <c r="B2" s="14"/>
      <c r="C2" s="114"/>
      <c r="D2" s="114"/>
    </row>
    <row r="3" spans="1:6" ht="15" customHeight="1">
      <c r="A3" s="124"/>
      <c r="B3" s="211" t="s">
        <v>320</v>
      </c>
      <c r="C3" s="127"/>
      <c r="D3" s="127"/>
      <c r="E3" s="148"/>
      <c r="F3" s="127"/>
    </row>
    <row r="4" spans="2:6" ht="15" customHeight="1">
      <c r="B4" s="1"/>
      <c r="C4" s="140"/>
      <c r="D4" s="140"/>
      <c r="E4" s="149"/>
      <c r="F4" s="140"/>
    </row>
    <row r="5" spans="2:6" ht="15" customHeight="1">
      <c r="B5" s="1"/>
      <c r="C5" s="140"/>
      <c r="D5" s="140"/>
      <c r="E5" s="149"/>
      <c r="F5" s="140"/>
    </row>
    <row r="6" spans="1:6" ht="15" customHeight="1">
      <c r="A6" s="125" t="s">
        <v>204</v>
      </c>
      <c r="B6" s="222" t="s">
        <v>623</v>
      </c>
      <c r="C6" s="140"/>
      <c r="D6" s="140"/>
      <c r="E6" s="149"/>
      <c r="F6" s="140"/>
    </row>
    <row r="7" spans="1:6" ht="15" customHeight="1">
      <c r="A7" s="159"/>
      <c r="B7" t="s">
        <v>624</v>
      </c>
      <c r="C7" s="140"/>
      <c r="D7" s="140"/>
      <c r="E7" s="149"/>
      <c r="F7" s="140"/>
    </row>
    <row r="8" spans="1:6" ht="15" customHeight="1">
      <c r="A8" s="159"/>
      <c r="B8" t="s">
        <v>347</v>
      </c>
      <c r="C8" s="140"/>
      <c r="D8" s="140"/>
      <c r="E8" s="149"/>
      <c r="F8" s="140"/>
    </row>
    <row r="9" spans="1:6" ht="15" customHeight="1">
      <c r="A9" s="159"/>
      <c r="B9"/>
      <c r="C9" s="140"/>
      <c r="D9" s="140"/>
      <c r="E9" s="149"/>
      <c r="F9" s="140"/>
    </row>
    <row r="10" spans="1:6" ht="15" customHeight="1">
      <c r="A10" s="159"/>
      <c r="B10" t="s">
        <v>40</v>
      </c>
      <c r="C10" s="140"/>
      <c r="D10" s="140"/>
      <c r="E10" s="149"/>
      <c r="F10" s="140"/>
    </row>
    <row r="11" spans="1:6" ht="15" customHeight="1">
      <c r="A11" s="159"/>
      <c r="B11" t="s">
        <v>41</v>
      </c>
      <c r="C11" s="140"/>
      <c r="D11" s="140"/>
      <c r="E11" s="149"/>
      <c r="F11" s="140"/>
    </row>
    <row r="12" spans="1:6" ht="15" customHeight="1">
      <c r="A12" s="159"/>
      <c r="B12" t="s">
        <v>349</v>
      </c>
      <c r="C12" s="140"/>
      <c r="D12" s="140"/>
      <c r="E12" s="149"/>
      <c r="F12" s="140"/>
    </row>
    <row r="13" spans="1:6" ht="15" customHeight="1">
      <c r="A13" s="159"/>
      <c r="B13" t="s">
        <v>625</v>
      </c>
      <c r="C13" s="140"/>
      <c r="D13" s="140"/>
      <c r="E13" s="149"/>
      <c r="F13" s="140"/>
    </row>
    <row r="14" spans="1:6" ht="15" customHeight="1">
      <c r="A14" s="159"/>
      <c r="B14" s="222" t="s">
        <v>626</v>
      </c>
      <c r="C14" s="140"/>
      <c r="D14" s="140"/>
      <c r="E14" s="149"/>
      <c r="F14" s="140"/>
    </row>
    <row r="15" spans="1:6" ht="15" customHeight="1">
      <c r="A15" s="159"/>
      <c r="B15"/>
      <c r="C15" s="140"/>
      <c r="D15" s="140"/>
      <c r="E15" s="149"/>
      <c r="F15" s="140"/>
    </row>
    <row r="16" spans="1:6" ht="15" customHeight="1">
      <c r="A16" s="159"/>
      <c r="B16" s="222" t="s">
        <v>627</v>
      </c>
      <c r="C16" s="139">
        <v>136.71</v>
      </c>
      <c r="D16" s="140" t="s">
        <v>25</v>
      </c>
      <c r="E16" s="149"/>
      <c r="F16" s="140">
        <f>C16*E16</f>
        <v>0</v>
      </c>
    </row>
    <row r="17" spans="1:6" ht="15" customHeight="1">
      <c r="A17" s="159"/>
      <c r="B17" t="s">
        <v>353</v>
      </c>
      <c r="C17" s="139"/>
      <c r="D17" s="140"/>
      <c r="E17" s="149"/>
      <c r="F17" s="140"/>
    </row>
    <row r="18" spans="1:6" ht="15" customHeight="1">
      <c r="A18" s="159"/>
      <c r="B18" t="s">
        <v>354</v>
      </c>
      <c r="C18" s="140"/>
      <c r="D18" s="140"/>
      <c r="E18" s="149"/>
      <c r="F18" s="140"/>
    </row>
    <row r="19" spans="1:6" ht="15" customHeight="1">
      <c r="A19" s="159"/>
      <c r="B19" t="s">
        <v>622</v>
      </c>
      <c r="C19" s="140"/>
      <c r="D19" s="140"/>
      <c r="E19" s="149"/>
      <c r="F19" s="140"/>
    </row>
    <row r="20" spans="3:6" ht="15" customHeight="1">
      <c r="C20" s="137"/>
      <c r="D20" s="137"/>
      <c r="E20" s="150"/>
      <c r="F20" s="137"/>
    </row>
    <row r="21" spans="1:6" ht="15" customHeight="1">
      <c r="A21" s="125" t="s">
        <v>205</v>
      </c>
      <c r="B21" s="222" t="s">
        <v>628</v>
      </c>
      <c r="C21" s="137"/>
      <c r="D21" s="137"/>
      <c r="E21" s="150"/>
      <c r="F21" s="137"/>
    </row>
    <row r="22" spans="2:6" ht="15" customHeight="1">
      <c r="B22" t="s">
        <v>629</v>
      </c>
      <c r="C22" s="137"/>
      <c r="D22" s="137"/>
      <c r="E22" s="150"/>
      <c r="F22" s="137"/>
    </row>
    <row r="23" spans="2:6" ht="15" customHeight="1">
      <c r="B23" t="s">
        <v>347</v>
      </c>
      <c r="C23" s="137"/>
      <c r="D23" s="137"/>
      <c r="E23" s="150"/>
      <c r="F23" s="137"/>
    </row>
    <row r="24" spans="2:6" ht="15" customHeight="1">
      <c r="B24"/>
      <c r="C24" s="137"/>
      <c r="D24" s="137"/>
      <c r="E24" s="150"/>
      <c r="F24" s="137"/>
    </row>
    <row r="25" spans="2:6" ht="15" customHeight="1">
      <c r="B25" t="s">
        <v>40</v>
      </c>
      <c r="C25" s="137"/>
      <c r="D25" s="137"/>
      <c r="E25" s="150"/>
      <c r="F25" s="137"/>
    </row>
    <row r="26" spans="2:6" ht="15" customHeight="1">
      <c r="B26" t="s">
        <v>41</v>
      </c>
      <c r="C26" s="137"/>
      <c r="D26" s="137"/>
      <c r="E26" s="150"/>
      <c r="F26" s="137"/>
    </row>
    <row r="27" spans="2:6" ht="15" customHeight="1">
      <c r="B27" t="s">
        <v>630</v>
      </c>
      <c r="C27" s="137"/>
      <c r="D27" s="137"/>
      <c r="E27" s="150"/>
      <c r="F27" s="137"/>
    </row>
    <row r="28" spans="2:6" ht="15" customHeight="1">
      <c r="B28" t="s">
        <v>631</v>
      </c>
      <c r="C28" s="137"/>
      <c r="D28" s="137"/>
      <c r="E28" s="150"/>
      <c r="F28" s="137"/>
    </row>
    <row r="29" spans="2:6" ht="15" customHeight="1">
      <c r="B29" s="222" t="s">
        <v>632</v>
      </c>
      <c r="C29" s="137"/>
      <c r="D29" s="137"/>
      <c r="E29" s="150"/>
      <c r="F29" s="137"/>
    </row>
    <row r="30" spans="2:6" ht="15" customHeight="1">
      <c r="B30"/>
      <c r="C30" s="151"/>
      <c r="D30" s="151"/>
      <c r="F30" s="152"/>
    </row>
    <row r="31" spans="2:6" ht="15" customHeight="1">
      <c r="B31" s="222" t="s">
        <v>633</v>
      </c>
      <c r="C31" s="139">
        <v>0.44</v>
      </c>
      <c r="D31" s="140" t="s">
        <v>636</v>
      </c>
      <c r="E31" s="149"/>
      <c r="F31" s="140">
        <f>C31*E31</f>
        <v>0</v>
      </c>
    </row>
    <row r="32" ht="15" customHeight="1">
      <c r="B32" t="s">
        <v>634</v>
      </c>
    </row>
    <row r="33" spans="2:6" ht="15" customHeight="1">
      <c r="B33" t="s">
        <v>635</v>
      </c>
      <c r="C33" s="139"/>
      <c r="D33" s="140"/>
      <c r="E33" s="149"/>
      <c r="F33" s="140"/>
    </row>
    <row r="34" ht="15" customHeight="1">
      <c r="B34" t="s">
        <v>622</v>
      </c>
    </row>
    <row r="36" spans="1:2" ht="15" customHeight="1">
      <c r="A36" s="125" t="s">
        <v>367</v>
      </c>
      <c r="B36" s="222" t="s">
        <v>637</v>
      </c>
    </row>
    <row r="37" ht="15" customHeight="1">
      <c r="B37" t="s">
        <v>638</v>
      </c>
    </row>
    <row r="38" ht="15" customHeight="1">
      <c r="B38" t="s">
        <v>347</v>
      </c>
    </row>
    <row r="39" ht="15" customHeight="1">
      <c r="B39"/>
    </row>
    <row r="40" ht="15" customHeight="1">
      <c r="B40" t="s">
        <v>40</v>
      </c>
    </row>
    <row r="41" ht="15" customHeight="1">
      <c r="B41" t="s">
        <v>41</v>
      </c>
    </row>
    <row r="42" ht="15" customHeight="1">
      <c r="B42" t="s">
        <v>630</v>
      </c>
    </row>
    <row r="43" ht="15" customHeight="1">
      <c r="B43" t="s">
        <v>631</v>
      </c>
    </row>
    <row r="44" ht="15" customHeight="1">
      <c r="B44" s="222" t="s">
        <v>639</v>
      </c>
    </row>
    <row r="45" ht="15" customHeight="1">
      <c r="B45"/>
    </row>
    <row r="46" spans="2:6" ht="15">
      <c r="B46" s="222" t="s">
        <v>640</v>
      </c>
      <c r="C46" s="139">
        <v>0.22</v>
      </c>
      <c r="D46" s="140" t="s">
        <v>636</v>
      </c>
      <c r="E46" s="149"/>
      <c r="F46" s="140">
        <f>C46*E46</f>
        <v>0</v>
      </c>
    </row>
    <row r="47" ht="15" customHeight="1">
      <c r="B47" t="s">
        <v>641</v>
      </c>
    </row>
    <row r="48" spans="2:6" ht="15" customHeight="1">
      <c r="B48" t="s">
        <v>635</v>
      </c>
      <c r="C48" s="139"/>
      <c r="D48" s="140"/>
      <c r="E48" s="149"/>
      <c r="F48" s="140"/>
    </row>
    <row r="49" ht="15" customHeight="1">
      <c r="B49" t="s">
        <v>622</v>
      </c>
    </row>
    <row r="51" spans="1:2" ht="15" customHeight="1">
      <c r="A51" s="125" t="s">
        <v>368</v>
      </c>
      <c r="B51" s="222" t="s">
        <v>642</v>
      </c>
    </row>
    <row r="52" ht="15" customHeight="1">
      <c r="B52" t="s">
        <v>643</v>
      </c>
    </row>
    <row r="53" ht="15" customHeight="1">
      <c r="B53" t="s">
        <v>347</v>
      </c>
    </row>
    <row r="54" ht="15" customHeight="1">
      <c r="B54"/>
    </row>
    <row r="55" ht="15" customHeight="1">
      <c r="B55" t="s">
        <v>40</v>
      </c>
    </row>
    <row r="56" ht="15" customHeight="1">
      <c r="B56" t="s">
        <v>41</v>
      </c>
    </row>
    <row r="57" ht="15" customHeight="1">
      <c r="B57" t="s">
        <v>644</v>
      </c>
    </row>
    <row r="58" ht="15" customHeight="1">
      <c r="B58" t="s">
        <v>645</v>
      </c>
    </row>
    <row r="59" ht="15" customHeight="1">
      <c r="B59" t="s">
        <v>646</v>
      </c>
    </row>
    <row r="60" ht="15" customHeight="1">
      <c r="B60" t="s">
        <v>647</v>
      </c>
    </row>
    <row r="61" ht="15" customHeight="1">
      <c r="B61" s="222" t="s">
        <v>648</v>
      </c>
    </row>
    <row r="62" ht="15" customHeight="1">
      <c r="B62"/>
    </row>
    <row r="63" spans="2:6" ht="15" customHeight="1">
      <c r="B63" s="222" t="s">
        <v>649</v>
      </c>
      <c r="C63" s="139">
        <v>0.05</v>
      </c>
      <c r="D63" s="140" t="s">
        <v>88</v>
      </c>
      <c r="E63" s="149"/>
      <c r="F63" s="140">
        <f>C63*E63</f>
        <v>0</v>
      </c>
    </row>
    <row r="64" ht="15" customHeight="1">
      <c r="B64" t="s">
        <v>650</v>
      </c>
    </row>
    <row r="65" spans="2:6" ht="15" customHeight="1">
      <c r="B65" t="s">
        <v>651</v>
      </c>
      <c r="C65" s="153"/>
      <c r="D65" s="140"/>
      <c r="E65" s="149"/>
      <c r="F65" s="140"/>
    </row>
    <row r="66" ht="15" customHeight="1">
      <c r="B66" t="s">
        <v>622</v>
      </c>
    </row>
    <row r="68" spans="1:2" ht="15" customHeight="1">
      <c r="A68" s="125" t="s">
        <v>377</v>
      </c>
      <c r="B68" s="222" t="s">
        <v>652</v>
      </c>
    </row>
    <row r="69" ht="15" customHeight="1">
      <c r="B69" t="s">
        <v>653</v>
      </c>
    </row>
    <row r="70" ht="15" customHeight="1">
      <c r="B70" t="s">
        <v>347</v>
      </c>
    </row>
    <row r="71" ht="15" customHeight="1">
      <c r="B71"/>
    </row>
    <row r="72" ht="15" customHeight="1">
      <c r="B72" t="s">
        <v>40</v>
      </c>
    </row>
    <row r="73" ht="15" customHeight="1">
      <c r="B73" t="s">
        <v>41</v>
      </c>
    </row>
    <row r="74" ht="15" customHeight="1">
      <c r="B74" t="s">
        <v>654</v>
      </c>
    </row>
    <row r="75" ht="15" customHeight="1">
      <c r="B75" t="s">
        <v>655</v>
      </c>
    </row>
    <row r="76" ht="15" customHeight="1">
      <c r="B76" t="s">
        <v>656</v>
      </c>
    </row>
    <row r="77" ht="15" customHeight="1">
      <c r="B77" t="s">
        <v>657</v>
      </c>
    </row>
    <row r="78" ht="15" customHeight="1">
      <c r="B78" t="s">
        <v>658</v>
      </c>
    </row>
    <row r="79" ht="15" customHeight="1">
      <c r="B79" s="222" t="s">
        <v>659</v>
      </c>
    </row>
    <row r="80" ht="15" customHeight="1">
      <c r="B80"/>
    </row>
    <row r="81" spans="2:6" ht="15" customHeight="1">
      <c r="B81" s="222" t="s">
        <v>660</v>
      </c>
      <c r="C81" s="139">
        <v>21.78</v>
      </c>
      <c r="D81" s="140" t="s">
        <v>88</v>
      </c>
      <c r="E81" s="149"/>
      <c r="F81" s="140">
        <f>C81*E81</f>
        <v>0</v>
      </c>
    </row>
    <row r="82" spans="2:6" ht="15" customHeight="1">
      <c r="B82" t="s">
        <v>661</v>
      </c>
      <c r="C82" s="139"/>
      <c r="D82" s="140"/>
      <c r="E82" s="149"/>
      <c r="F82" s="140"/>
    </row>
    <row r="83" ht="15" customHeight="1">
      <c r="B83" t="s">
        <v>592</v>
      </c>
    </row>
    <row r="84" ht="15" customHeight="1">
      <c r="B84" t="s">
        <v>622</v>
      </c>
    </row>
    <row r="85" ht="15" customHeight="1">
      <c r="B85"/>
    </row>
    <row r="86" spans="1:2" ht="15" customHeight="1">
      <c r="A86" s="125" t="s">
        <v>390</v>
      </c>
      <c r="B86" s="222" t="s">
        <v>941</v>
      </c>
    </row>
    <row r="87" ht="15" customHeight="1">
      <c r="B87" t="s">
        <v>942</v>
      </c>
    </row>
    <row r="88" ht="15" customHeight="1">
      <c r="B88" t="s">
        <v>347</v>
      </c>
    </row>
    <row r="89" ht="15" customHeight="1">
      <c r="B89"/>
    </row>
    <row r="90" ht="15" customHeight="1">
      <c r="B90" t="s">
        <v>40</v>
      </c>
    </row>
    <row r="91" ht="15" customHeight="1">
      <c r="B91" t="s">
        <v>41</v>
      </c>
    </row>
    <row r="92" ht="15" customHeight="1">
      <c r="B92" t="s">
        <v>42</v>
      </c>
    </row>
    <row r="93" ht="15" customHeight="1">
      <c r="B93" t="s">
        <v>943</v>
      </c>
    </row>
    <row r="94" ht="15" customHeight="1">
      <c r="B94" t="s">
        <v>944</v>
      </c>
    </row>
    <row r="95" ht="15" customHeight="1">
      <c r="B95" t="s">
        <v>945</v>
      </c>
    </row>
    <row r="96" ht="15" customHeight="1">
      <c r="B96" s="222" t="s">
        <v>659</v>
      </c>
    </row>
    <row r="97" ht="15" customHeight="1">
      <c r="B97"/>
    </row>
    <row r="98" spans="2:6" ht="15" customHeight="1">
      <c r="B98" s="222" t="s">
        <v>946</v>
      </c>
      <c r="C98" s="139">
        <v>0.16</v>
      </c>
      <c r="D98" s="140" t="s">
        <v>25</v>
      </c>
      <c r="E98" s="149"/>
      <c r="F98" s="140">
        <f>C98*E98</f>
        <v>0</v>
      </c>
    </row>
    <row r="99" ht="15" customHeight="1">
      <c r="B99" t="s">
        <v>947</v>
      </c>
    </row>
    <row r="100" ht="15" customHeight="1">
      <c r="B100" t="s">
        <v>354</v>
      </c>
    </row>
    <row r="101" ht="15" customHeight="1">
      <c r="B101" t="s">
        <v>622</v>
      </c>
    </row>
    <row r="102" spans="1:6" s="226" customFormat="1" ht="15" customHeight="1">
      <c r="A102" s="125"/>
      <c r="C102" s="3"/>
      <c r="D102" s="3"/>
      <c r="E102" s="147"/>
      <c r="F102" s="114"/>
    </row>
    <row r="103" spans="1:6" s="25" customFormat="1" ht="15" customHeight="1">
      <c r="A103" s="124"/>
      <c r="B103" s="211" t="s">
        <v>321</v>
      </c>
      <c r="C103" s="145"/>
      <c r="D103" s="145"/>
      <c r="E103" s="146"/>
      <c r="F103" s="135">
        <f>SUM(F4:F102)</f>
        <v>0</v>
      </c>
    </row>
  </sheetData>
  <sheetProtection/>
  <printOptions/>
  <pageMargins left="0.7086614173228347" right="0.7086614173228347" top="0.35" bottom="0.29" header="0.27" footer="0.2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3" sqref="A3:F50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37" customWidth="1"/>
  </cols>
  <sheetData>
    <row r="1" spans="1:6" ht="15.75">
      <c r="A1" s="19"/>
      <c r="B1" s="30" t="s">
        <v>36</v>
      </c>
      <c r="C1" s="85" t="s">
        <v>24</v>
      </c>
      <c r="D1" s="85" t="s">
        <v>22</v>
      </c>
      <c r="E1" s="85" t="s">
        <v>21</v>
      </c>
      <c r="F1" s="85" t="s">
        <v>23</v>
      </c>
    </row>
    <row r="2" spans="2:5" ht="15">
      <c r="B2" s="12"/>
      <c r="C2" s="37"/>
      <c r="D2" s="37"/>
      <c r="E2" s="37"/>
    </row>
    <row r="3" ht="15">
      <c r="F3"/>
    </row>
    <row r="4" ht="15">
      <c r="F4"/>
    </row>
    <row r="5" ht="15">
      <c r="F5"/>
    </row>
    <row r="6" ht="15">
      <c r="F6"/>
    </row>
    <row r="7" ht="15">
      <c r="F7"/>
    </row>
    <row r="8" ht="15">
      <c r="F8"/>
    </row>
    <row r="9" ht="15">
      <c r="F9"/>
    </row>
    <row r="10" ht="15">
      <c r="F10"/>
    </row>
    <row r="11" ht="15">
      <c r="F11"/>
    </row>
    <row r="12" ht="15">
      <c r="F12"/>
    </row>
    <row r="13" ht="15">
      <c r="F13"/>
    </row>
    <row r="14" ht="15">
      <c r="F14"/>
    </row>
    <row r="15" ht="15">
      <c r="F15"/>
    </row>
    <row r="16" ht="15">
      <c r="F16"/>
    </row>
    <row r="17" ht="15">
      <c r="F17"/>
    </row>
    <row r="18" ht="15">
      <c r="F18"/>
    </row>
    <row r="19" ht="15">
      <c r="F19"/>
    </row>
    <row r="20" ht="15">
      <c r="F20"/>
    </row>
    <row r="21" ht="15">
      <c r="F21"/>
    </row>
    <row r="22" ht="15">
      <c r="F22"/>
    </row>
    <row r="23" ht="15">
      <c r="F23"/>
    </row>
    <row r="24" ht="15">
      <c r="F24"/>
    </row>
    <row r="25" ht="15">
      <c r="F25"/>
    </row>
    <row r="26" ht="15">
      <c r="F26"/>
    </row>
    <row r="27" ht="15">
      <c r="F27"/>
    </row>
    <row r="28" ht="15">
      <c r="F28"/>
    </row>
    <row r="29" ht="15">
      <c r="F29"/>
    </row>
    <row r="30" ht="15">
      <c r="F30"/>
    </row>
    <row r="31" ht="15">
      <c r="F31"/>
    </row>
    <row r="32" ht="15">
      <c r="F32"/>
    </row>
    <row r="33" ht="15">
      <c r="F33"/>
    </row>
    <row r="34" ht="15">
      <c r="F34"/>
    </row>
    <row r="35" ht="15">
      <c r="F35"/>
    </row>
    <row r="36" ht="15">
      <c r="F36"/>
    </row>
    <row r="37" ht="15">
      <c r="F37"/>
    </row>
    <row r="38" ht="15">
      <c r="F38"/>
    </row>
    <row r="39" ht="15">
      <c r="F39"/>
    </row>
    <row r="40" ht="15">
      <c r="F40"/>
    </row>
    <row r="41" ht="15">
      <c r="F41"/>
    </row>
    <row r="42" ht="15">
      <c r="F42"/>
    </row>
    <row r="43" ht="15">
      <c r="F43"/>
    </row>
    <row r="44" ht="15">
      <c r="F44"/>
    </row>
    <row r="45" ht="15">
      <c r="F45"/>
    </row>
    <row r="46" ht="15">
      <c r="F46"/>
    </row>
    <row r="47" ht="15">
      <c r="F47"/>
    </row>
    <row r="48" ht="15">
      <c r="F48"/>
    </row>
    <row r="49" ht="15">
      <c r="F49"/>
    </row>
    <row r="50" s="25" customFormat="1" ht="1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A5" sqref="A5:G28"/>
    </sheetView>
  </sheetViews>
  <sheetFormatPr defaultColWidth="9.140625" defaultRowHeight="15"/>
  <cols>
    <col min="2" max="2" width="59.8515625" style="0" customWidth="1"/>
    <col min="3" max="3" width="15.28125" style="0" customWidth="1"/>
    <col min="5" max="5" width="17.28125" style="0" customWidth="1"/>
    <col min="6" max="6" width="16.7109375" style="0" customWidth="1"/>
  </cols>
  <sheetData>
    <row r="1" spans="1:6" ht="15.75">
      <c r="A1" s="19"/>
      <c r="B1" s="30" t="s">
        <v>36</v>
      </c>
      <c r="C1" s="85" t="s">
        <v>24</v>
      </c>
      <c r="D1" s="85" t="s">
        <v>22</v>
      </c>
      <c r="E1" s="85" t="s">
        <v>21</v>
      </c>
      <c r="F1" s="85" t="s">
        <v>23</v>
      </c>
    </row>
    <row r="2" spans="2:6" ht="15">
      <c r="B2" s="12"/>
      <c r="C2" s="37"/>
      <c r="D2" s="37"/>
      <c r="E2" s="37"/>
      <c r="F2" s="37"/>
    </row>
    <row r="3" spans="1:6" ht="15">
      <c r="A3" s="19"/>
      <c r="B3" s="19" t="s">
        <v>257</v>
      </c>
      <c r="C3" s="86"/>
      <c r="D3" s="86"/>
      <c r="E3" s="86"/>
      <c r="F3" s="86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6" sqref="E1:E16384"/>
    </sheetView>
  </sheetViews>
  <sheetFormatPr defaultColWidth="9.140625" defaultRowHeight="15"/>
  <cols>
    <col min="1" max="1" width="8.8515625" style="125" customWidth="1"/>
    <col min="2" max="2" width="68.57421875" style="3" customWidth="1"/>
    <col min="3" max="3" width="11.00390625" style="3" customWidth="1"/>
    <col min="4" max="4" width="8.57421875" style="3" customWidth="1"/>
    <col min="5" max="5" width="17.28125" style="3" customWidth="1"/>
    <col min="6" max="6" width="16.7109375" style="3" customWidth="1"/>
  </cols>
  <sheetData>
    <row r="1" spans="1:6" ht="15.75">
      <c r="A1" s="124"/>
      <c r="B1" s="173" t="s">
        <v>36</v>
      </c>
      <c r="C1" s="174" t="s">
        <v>24</v>
      </c>
      <c r="D1" s="174" t="s">
        <v>22</v>
      </c>
      <c r="E1" s="174"/>
      <c r="F1" s="174" t="s">
        <v>23</v>
      </c>
    </row>
    <row r="2" spans="2:6" ht="15">
      <c r="B2" s="14"/>
      <c r="C2" s="114"/>
      <c r="D2" s="114"/>
      <c r="E2" s="114"/>
      <c r="F2" s="114"/>
    </row>
    <row r="3" spans="1:6" ht="15.75">
      <c r="A3" s="124"/>
      <c r="B3" s="211" t="s">
        <v>311</v>
      </c>
      <c r="C3" s="127"/>
      <c r="D3" s="127"/>
      <c r="E3" s="127"/>
      <c r="F3" s="127"/>
    </row>
    <row r="4" spans="1:6" ht="15.75">
      <c r="A4" s="159"/>
      <c r="B4" s="223"/>
      <c r="C4" s="140"/>
      <c r="D4" s="140"/>
      <c r="E4" s="140"/>
      <c r="F4" s="140"/>
    </row>
    <row r="5" spans="1:6" ht="15">
      <c r="A5" s="125" t="s">
        <v>204</v>
      </c>
      <c r="B5" s="222" t="s">
        <v>612</v>
      </c>
      <c r="F5" s="114"/>
    </row>
    <row r="6" spans="2:6" ht="15">
      <c r="B6" t="s">
        <v>613</v>
      </c>
      <c r="F6" s="114"/>
    </row>
    <row r="7" spans="2:6" ht="15">
      <c r="B7" t="s">
        <v>347</v>
      </c>
      <c r="F7" s="114"/>
    </row>
    <row r="8" spans="2:6" ht="15">
      <c r="B8"/>
      <c r="F8" s="114"/>
    </row>
    <row r="9" spans="2:6" ht="15">
      <c r="B9" t="s">
        <v>40</v>
      </c>
      <c r="F9" s="114"/>
    </row>
    <row r="10" spans="2:6" ht="15">
      <c r="B10" t="s">
        <v>609</v>
      </c>
      <c r="F10" s="114"/>
    </row>
    <row r="11" spans="2:6" ht="15">
      <c r="B11" t="s">
        <v>610</v>
      </c>
      <c r="F11" s="114"/>
    </row>
    <row r="12" spans="2:6" ht="15">
      <c r="B12" t="s">
        <v>614</v>
      </c>
      <c r="F12" s="114"/>
    </row>
    <row r="13" spans="2:6" ht="15">
      <c r="B13" s="222" t="s">
        <v>927</v>
      </c>
      <c r="F13" s="114"/>
    </row>
    <row r="14" spans="2:6" ht="15">
      <c r="B14"/>
      <c r="F14" s="114"/>
    </row>
    <row r="15" spans="2:6" ht="15">
      <c r="B15" s="222" t="s">
        <v>615</v>
      </c>
      <c r="C15" s="3">
        <v>9</v>
      </c>
      <c r="D15" s="3" t="s">
        <v>292</v>
      </c>
      <c r="F15" s="114">
        <f>C15*E15</f>
        <v>0</v>
      </c>
    </row>
    <row r="16" spans="2:6" ht="15">
      <c r="B16" t="s">
        <v>611</v>
      </c>
      <c r="F16" s="114"/>
    </row>
    <row r="17" spans="2:6" ht="15">
      <c r="B17" t="s">
        <v>480</v>
      </c>
      <c r="F17" s="114"/>
    </row>
    <row r="18" spans="2:6" ht="15">
      <c r="B18" t="s">
        <v>515</v>
      </c>
      <c r="F18" s="114"/>
    </row>
    <row r="19" spans="2:6" ht="15">
      <c r="B19"/>
      <c r="F19" s="114"/>
    </row>
    <row r="20" spans="1:6" ht="15.75">
      <c r="A20" s="124"/>
      <c r="B20" s="211" t="s">
        <v>312</v>
      </c>
      <c r="C20" s="127"/>
      <c r="D20" s="127"/>
      <c r="E20" s="127"/>
      <c r="F20" s="210">
        <f>SUM(F5:F19)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Herner János</dc:creator>
  <cp:keywords/>
  <dc:description/>
  <cp:lastModifiedBy>user</cp:lastModifiedBy>
  <cp:lastPrinted>2014-04-04T13:20:50Z</cp:lastPrinted>
  <dcterms:created xsi:type="dcterms:W3CDTF">2012-04-11T14:14:52Z</dcterms:created>
  <dcterms:modified xsi:type="dcterms:W3CDTF">2017-11-09T20:55:45Z</dcterms:modified>
  <cp:category/>
  <cp:version/>
  <cp:contentType/>
  <cp:contentStatus/>
</cp:coreProperties>
</file>